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f2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F8" i="1"/>
  <c r="E8" i="1"/>
  <c r="D8" i="1"/>
  <c r="C8" i="1"/>
  <c r="B8" i="1"/>
  <c r="K7" i="1"/>
  <c r="H7" i="1"/>
  <c r="L7" i="1" s="1"/>
  <c r="K6" i="1"/>
  <c r="H6" i="1"/>
  <c r="L6" i="1" s="1"/>
  <c r="K5" i="1"/>
  <c r="H5" i="1"/>
  <c r="L5" i="1" s="1"/>
  <c r="K4" i="1"/>
  <c r="H4" i="1"/>
  <c r="L4" i="1" s="1"/>
  <c r="K3" i="1"/>
  <c r="K8" i="1" s="1"/>
  <c r="J3" i="1"/>
  <c r="H3" i="1"/>
  <c r="L3" i="1" s="1"/>
  <c r="H8" i="1" l="1"/>
  <c r="L8" i="1" s="1"/>
</calcChain>
</file>

<file path=xl/sharedStrings.xml><?xml version="1.0" encoding="utf-8"?>
<sst xmlns="http://schemas.openxmlformats.org/spreadsheetml/2006/main" count="19" uniqueCount="18">
  <si>
    <t>F2A. Personalets aldersfordeling i 2017 fordelt på stillingskategorier (årsværk)</t>
  </si>
  <si>
    <t>Antal</t>
  </si>
  <si>
    <t>Professor</t>
  </si>
  <si>
    <t>Lektor/-senior-forsker/seniorrådgiver</t>
  </si>
  <si>
    <t>Adjunkt</t>
  </si>
  <si>
    <t>Post. doc.</t>
  </si>
  <si>
    <t>Ansat ph.d.</t>
  </si>
  <si>
    <t>Anden VIP</t>
  </si>
  <si>
    <t>VIP i alt</t>
  </si>
  <si>
    <t>DVIP</t>
  </si>
  <si>
    <t>TAP</t>
  </si>
  <si>
    <t>DTAP</t>
  </si>
  <si>
    <t>I alt</t>
  </si>
  <si>
    <t>&lt; 30</t>
  </si>
  <si>
    <t>30-39</t>
  </si>
  <si>
    <t>40-49</t>
  </si>
  <si>
    <t>50-59</t>
  </si>
  <si>
    <t>+60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</si>
</sst>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_ ;_ * \-#,##0.0_ ;_ * &quot;-&quot;??_ ;_ @_ "/>
    <numFmt numFmtId="166" formatCode="#,##0.00;\-#,##0.00;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3" fontId="4" fillId="0" borderId="1" xfId="2" applyNumberFormat="1" applyBorder="1"/>
    <xf numFmtId="3" fontId="0" fillId="3" borderId="1" xfId="1" applyNumberFormat="1" applyFont="1" applyFill="1" applyBorder="1"/>
    <xf numFmtId="0" fontId="0" fillId="3" borderId="1" xfId="0" applyFill="1" applyBorder="1"/>
    <xf numFmtId="3" fontId="0" fillId="4" borderId="1" xfId="1" applyNumberFormat="1" applyFont="1" applyFill="1" applyBorder="1"/>
    <xf numFmtId="165" fontId="0" fillId="0" borderId="0" xfId="1" applyNumberFormat="1" applyFont="1"/>
    <xf numFmtId="3" fontId="4" fillId="0" borderId="0" xfId="2" applyNumberFormat="1"/>
    <xf numFmtId="166" fontId="0" fillId="0" borderId="0" xfId="0" applyNumberFormat="1"/>
    <xf numFmtId="3" fontId="0" fillId="0" borderId="0" xfId="1" applyNumberFormat="1" applyFont="1" applyBorder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/>
  </sheetViews>
  <sheetFormatPr defaultColWidth="8.85546875" defaultRowHeight="15" x14ac:dyDescent="0.25"/>
  <cols>
    <col min="1" max="1" width="20.7109375" customWidth="1"/>
    <col min="2" max="2" width="11.28515625" customWidth="1"/>
    <col min="3" max="3" width="21.5703125" customWidth="1"/>
  </cols>
  <sheetData>
    <row r="1" spans="1:12" s="1" customFormat="1" x14ac:dyDescent="0.25">
      <c r="A1" s="1" t="s">
        <v>0</v>
      </c>
    </row>
    <row r="2" spans="1:12" s="5" customFormat="1" ht="29.25" customHeight="1" x14ac:dyDescent="0.25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x14ac:dyDescent="0.25">
      <c r="A3" s="6" t="s">
        <v>13</v>
      </c>
      <c r="B3" s="7"/>
      <c r="C3" s="7"/>
      <c r="D3" s="7">
        <v>10.525758831399999</v>
      </c>
      <c r="E3" s="7">
        <v>102.27183467009993</v>
      </c>
      <c r="F3" s="7">
        <v>546.3078064230001</v>
      </c>
      <c r="G3" s="7">
        <v>106.55853943449999</v>
      </c>
      <c r="H3" s="8">
        <f>SUM(B3:G3)</f>
        <v>765.66393935899998</v>
      </c>
      <c r="I3" s="7">
        <v>96.274381206299992</v>
      </c>
      <c r="J3" s="7">
        <f>198.8080560274+5.18</f>
        <v>203.98805602740001</v>
      </c>
      <c r="K3" s="7">
        <f>201.8265325907+3.65+0.02+2.1</f>
        <v>207.59653259070001</v>
      </c>
      <c r="L3" s="8">
        <f>H3+I3+J3+K3</f>
        <v>1273.5229091833999</v>
      </c>
    </row>
    <row r="4" spans="1:12" x14ac:dyDescent="0.25">
      <c r="A4" s="6" t="s">
        <v>14</v>
      </c>
      <c r="B4" s="7">
        <v>13.7955873118</v>
      </c>
      <c r="C4" s="7">
        <v>141.26002072149996</v>
      </c>
      <c r="D4" s="7">
        <v>183.18362258029995</v>
      </c>
      <c r="E4" s="7">
        <v>460.22442285230022</v>
      </c>
      <c r="F4" s="7">
        <v>373.12078982879996</v>
      </c>
      <c r="G4" s="7">
        <v>147.19794169499997</v>
      </c>
      <c r="H4" s="8">
        <f t="shared" ref="H4:H7" si="0">SUM(B4:G4)</f>
        <v>1318.7823849897002</v>
      </c>
      <c r="I4" s="7">
        <v>44.949812765199987</v>
      </c>
      <c r="J4" s="7">
        <v>736.05937071789992</v>
      </c>
      <c r="K4" s="7">
        <f>10.2361226261+2.5</f>
        <v>12.7361226261</v>
      </c>
      <c r="L4" s="8">
        <f t="shared" ref="L4:L8" si="1">H4+I4+J4+K4</f>
        <v>2112.5276910989</v>
      </c>
    </row>
    <row r="5" spans="1:12" x14ac:dyDescent="0.25">
      <c r="A5" s="6" t="s">
        <v>15</v>
      </c>
      <c r="B5" s="7">
        <v>120.98671512679998</v>
      </c>
      <c r="C5" s="7">
        <v>463.53166289699965</v>
      </c>
      <c r="D5" s="7">
        <v>67.559085203699979</v>
      </c>
      <c r="E5" s="7">
        <v>58.053258804499983</v>
      </c>
      <c r="F5" s="7">
        <v>34.829885633099998</v>
      </c>
      <c r="G5" s="7">
        <v>69.439225533999974</v>
      </c>
      <c r="H5" s="8">
        <f t="shared" si="0"/>
        <v>814.39983319909959</v>
      </c>
      <c r="I5" s="7">
        <v>86.788185856200002</v>
      </c>
      <c r="J5" s="7">
        <v>939.25973448540071</v>
      </c>
      <c r="K5" s="7">
        <f>3.4394802387+4.85</f>
        <v>8.2894802386999995</v>
      </c>
      <c r="L5" s="8">
        <f t="shared" si="1"/>
        <v>1848.7372337794004</v>
      </c>
    </row>
    <row r="6" spans="1:12" x14ac:dyDescent="0.25">
      <c r="A6" s="6" t="s">
        <v>16</v>
      </c>
      <c r="B6" s="7">
        <v>173.00290531999994</v>
      </c>
      <c r="C6" s="7">
        <v>336.82228664879995</v>
      </c>
      <c r="D6" s="7">
        <v>8.6507380406000003</v>
      </c>
      <c r="E6" s="7">
        <v>8.089043653100001</v>
      </c>
      <c r="F6" s="7">
        <v>3.5508731791999999</v>
      </c>
      <c r="G6" s="7">
        <v>70.122619510699991</v>
      </c>
      <c r="H6" s="8">
        <f t="shared" si="0"/>
        <v>600.2384663524</v>
      </c>
      <c r="I6" s="7">
        <v>82.225483166200007</v>
      </c>
      <c r="J6" s="7">
        <v>938.49595070680175</v>
      </c>
      <c r="K6" s="7">
        <f>2.9659355446+4.89</f>
        <v>7.8559355445999994</v>
      </c>
      <c r="L6" s="8">
        <f t="shared" si="1"/>
        <v>1628.8158357700017</v>
      </c>
    </row>
    <row r="7" spans="1:12" x14ac:dyDescent="0.25">
      <c r="A7" s="6" t="s">
        <v>17</v>
      </c>
      <c r="B7" s="7">
        <v>156.32501550749998</v>
      </c>
      <c r="C7" s="7">
        <v>192.75578986359989</v>
      </c>
      <c r="D7" s="7">
        <v>1.6666632003999999</v>
      </c>
      <c r="E7" s="7">
        <v>3.7545945930000002</v>
      </c>
      <c r="F7" s="7"/>
      <c r="G7" s="7">
        <v>48.693757769499996</v>
      </c>
      <c r="H7" s="8">
        <f t="shared" si="0"/>
        <v>403.19582093399987</v>
      </c>
      <c r="I7" s="7">
        <v>86.472494597200011</v>
      </c>
      <c r="J7" s="7">
        <v>441.60100287809968</v>
      </c>
      <c r="K7" s="7">
        <f>25.016621557+5.38</f>
        <v>30.396621557</v>
      </c>
      <c r="L7" s="8">
        <f t="shared" si="1"/>
        <v>961.66593996629956</v>
      </c>
    </row>
    <row r="8" spans="1:12" x14ac:dyDescent="0.25">
      <c r="A8" s="9" t="s">
        <v>12</v>
      </c>
      <c r="B8" s="8">
        <f t="shared" ref="B8:K8" si="2">SUM(B3:B7)</f>
        <v>464.11022326609987</v>
      </c>
      <c r="C8" s="8">
        <f t="shared" si="2"/>
        <v>1134.3697601308995</v>
      </c>
      <c r="D8" s="8">
        <f t="shared" si="2"/>
        <v>271.58586785639994</v>
      </c>
      <c r="E8" s="8">
        <f t="shared" ref="E8" si="3">SUM(E3:E7)</f>
        <v>632.39315457300006</v>
      </c>
      <c r="F8" s="8">
        <f t="shared" si="2"/>
        <v>957.80935506410015</v>
      </c>
      <c r="G8" s="8">
        <f t="shared" si="2"/>
        <v>442.01208394369991</v>
      </c>
      <c r="H8" s="10">
        <f t="shared" si="2"/>
        <v>3902.2804448341999</v>
      </c>
      <c r="I8" s="8">
        <f t="shared" si="2"/>
        <v>396.71035759109998</v>
      </c>
      <c r="J8" s="8">
        <f t="shared" si="2"/>
        <v>3259.4041148156025</v>
      </c>
      <c r="K8" s="8">
        <f t="shared" si="2"/>
        <v>266.87469255709999</v>
      </c>
      <c r="L8" s="10">
        <f t="shared" si="1"/>
        <v>7825.2696097980033</v>
      </c>
    </row>
    <row r="9" spans="1:12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</row>
    <row r="11" spans="1:12" x14ac:dyDescent="0.25">
      <c r="E11" s="12"/>
    </row>
    <row r="12" spans="1:12" x14ac:dyDescent="0.25">
      <c r="B12" s="11"/>
      <c r="C12" s="11"/>
      <c r="D12" s="11"/>
      <c r="E12" s="12"/>
      <c r="F12" s="11"/>
      <c r="G12" s="11"/>
      <c r="H12" s="13"/>
      <c r="I12" s="11"/>
      <c r="J12" s="11"/>
      <c r="K12" s="11"/>
      <c r="L12" s="11"/>
    </row>
    <row r="13" spans="1:12" x14ac:dyDescent="0.25">
      <c r="E13" s="12"/>
      <c r="H13" s="13"/>
    </row>
    <row r="14" spans="1:12" x14ac:dyDescent="0.25">
      <c r="E14" s="12"/>
      <c r="H14" s="13"/>
    </row>
    <row r="15" spans="1:12" x14ac:dyDescent="0.25">
      <c r="E15" s="14"/>
      <c r="H15" s="13"/>
    </row>
    <row r="16" spans="1:12" x14ac:dyDescent="0.25">
      <c r="H16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f2a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2018-07-02T13:44:39Z</dcterms:created>
  <dcterms:modified xsi:type="dcterms:W3CDTF">2018-07-03T09:29:35Z</dcterms:modified>
</cp:coreProperties>
</file>