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3a" sheetId="1" r:id="rId1"/>
  </sheets>
  <calcPr calcId="145621" calcOnSave="0"/>
</workbook>
</file>

<file path=xl/calcChain.xml><?xml version="1.0" encoding="utf-8"?>
<calcChain xmlns="http://schemas.openxmlformats.org/spreadsheetml/2006/main">
  <c r="K21" i="1" l="1"/>
  <c r="J21" i="1"/>
  <c r="I21" i="1"/>
  <c r="G21" i="1"/>
  <c r="F21" i="1"/>
  <c r="E21" i="1"/>
  <c r="D21" i="1"/>
  <c r="C21" i="1"/>
  <c r="B21" i="1"/>
  <c r="K20" i="1"/>
  <c r="J20" i="1"/>
  <c r="I20" i="1"/>
  <c r="G20" i="1"/>
  <c r="F20" i="1"/>
  <c r="E20" i="1"/>
  <c r="D20" i="1"/>
  <c r="C20" i="1"/>
  <c r="B20" i="1"/>
  <c r="H18" i="1"/>
  <c r="L18" i="1" s="1"/>
  <c r="H17" i="1"/>
  <c r="H16" i="1" s="1"/>
  <c r="K16" i="1"/>
  <c r="J16" i="1"/>
  <c r="I16" i="1"/>
  <c r="G16" i="1"/>
  <c r="F16" i="1"/>
  <c r="E16" i="1"/>
  <c r="D16" i="1"/>
  <c r="C16" i="1"/>
  <c r="B16" i="1"/>
  <c r="L15" i="1"/>
  <c r="H15" i="1"/>
  <c r="L14" i="1"/>
  <c r="L13" i="1" s="1"/>
  <c r="H14" i="1"/>
  <c r="K13" i="1"/>
  <c r="J13" i="1"/>
  <c r="I13" i="1"/>
  <c r="H13" i="1"/>
  <c r="G13" i="1"/>
  <c r="F13" i="1"/>
  <c r="E13" i="1"/>
  <c r="D13" i="1"/>
  <c r="C13" i="1"/>
  <c r="B13" i="1"/>
  <c r="H12" i="1"/>
  <c r="L12" i="1" s="1"/>
  <c r="H11" i="1"/>
  <c r="L11" i="1" s="1"/>
  <c r="K10" i="1"/>
  <c r="J10" i="1"/>
  <c r="I10" i="1"/>
  <c r="G10" i="1"/>
  <c r="F10" i="1"/>
  <c r="E10" i="1"/>
  <c r="D10" i="1"/>
  <c r="C10" i="1"/>
  <c r="B10" i="1"/>
  <c r="H10" i="1" s="1"/>
  <c r="L10" i="1" s="1"/>
  <c r="H9" i="1"/>
  <c r="L9" i="1" s="1"/>
  <c r="L8" i="1"/>
  <c r="H8" i="1"/>
  <c r="K7" i="1"/>
  <c r="J7" i="1"/>
  <c r="I7" i="1"/>
  <c r="H7" i="1"/>
  <c r="L7" i="1" s="1"/>
  <c r="G7" i="1"/>
  <c r="F7" i="1"/>
  <c r="E7" i="1"/>
  <c r="D7" i="1"/>
  <c r="C7" i="1"/>
  <c r="B7" i="1"/>
  <c r="H6" i="1"/>
  <c r="H21" i="1" s="1"/>
  <c r="H5" i="1"/>
  <c r="H20" i="1" s="1"/>
  <c r="K4" i="1"/>
  <c r="K19" i="1" s="1"/>
  <c r="J4" i="1"/>
  <c r="J19" i="1" s="1"/>
  <c r="I4" i="1"/>
  <c r="I19" i="1" s="1"/>
  <c r="G4" i="1"/>
  <c r="G19" i="1" s="1"/>
  <c r="F4" i="1"/>
  <c r="F19" i="1" s="1"/>
  <c r="E4" i="1"/>
  <c r="E19" i="1" s="1"/>
  <c r="D4" i="1"/>
  <c r="D19" i="1" s="1"/>
  <c r="C4" i="1"/>
  <c r="C19" i="1" s="1"/>
  <c r="B4" i="1"/>
  <c r="B19" i="1" s="1"/>
  <c r="L5" i="1" l="1"/>
  <c r="L17" i="1"/>
  <c r="L16" i="1" s="1"/>
  <c r="H4" i="1"/>
  <c r="L6" i="1"/>
  <c r="L21" i="1" s="1"/>
  <c r="L4" i="1" l="1"/>
  <c r="L19" i="1" s="1"/>
  <c r="H19" i="1"/>
  <c r="L20" i="1"/>
</calcChain>
</file>

<file path=xl/sharedStrings.xml><?xml version="1.0" encoding="utf-8"?>
<sst xmlns="http://schemas.openxmlformats.org/spreadsheetml/2006/main" count="31" uniqueCount="21">
  <si>
    <t>F3A. Personalets kønsfordeling fordelt på stillingskategorier i 2018 (årsværk)</t>
  </si>
  <si>
    <t>Årsværk</t>
  </si>
  <si>
    <t>Professor</t>
  </si>
  <si>
    <t>Lektor/
seniorforsker/
seniorrådgiver</t>
  </si>
  <si>
    <t>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</si>
  <si>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</si>
  <si>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</si>
  <si>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</si>
  <si>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</si>
  <si>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</si>
  <si>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</si>
  <si>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</si>
  <si>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</si>
  <si>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</si>
  <si>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Mænd</t>
  </si>
  <si>
    <t>Kvinder</t>
  </si>
  <si>
    <t>Science and Technology</t>
  </si>
  <si>
    <t>Health</t>
  </si>
  <si>
    <t>Aarhus BSS</t>
  </si>
  <si>
    <t>Fællesområdet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</si>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</sst>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0;\-#,##0.00;0"/>
    <numFmt numFmtId="166" formatCode="#,##0;\-#,##0;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1" borderId="6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2" borderId="7" applyNumberFormat="0" applyAlignment="0" applyProtection="0"/>
    <xf numFmtId="43" fontId="1" fillId="0" borderId="0" applyFont="0" applyFill="0" applyBorder="0" applyAlignment="0" applyProtection="0"/>
    <xf numFmtId="0" fontId="14" fillId="23" borderId="8" applyNumberFormat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15" fillId="28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7" fillId="22" borderId="9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8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43" fontId="0" fillId="0" borderId="0" xfId="0" applyNumberFormat="1"/>
    <xf numFmtId="43" fontId="0" fillId="0" borderId="0" xfId="1" applyNumberFormat="1" applyFont="1" applyAlignment="1">
      <alignment horizontal="left"/>
    </xf>
    <xf numFmtId="43" fontId="0" fillId="0" borderId="0" xfId="1" applyNumberFormat="1" applyFont="1"/>
    <xf numFmtId="0" fontId="3" fillId="4" borderId="5" xfId="0" applyFont="1" applyFill="1" applyBorder="1" applyAlignment="1">
      <alignment horizontal="left"/>
    </xf>
    <xf numFmtId="3" fontId="3" fillId="4" borderId="5" xfId="2" applyNumberFormat="1" applyFont="1" applyFill="1" applyBorder="1" applyAlignment="1">
      <alignment horizontal="right"/>
    </xf>
    <xf numFmtId="3" fontId="3" fillId="5" borderId="5" xfId="2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5" xfId="0" applyBorder="1"/>
    <xf numFmtId="3" fontId="5" fillId="0" borderId="5" xfId="3" applyNumberFormat="1" applyBorder="1"/>
    <xf numFmtId="166" fontId="0" fillId="0" borderId="5" xfId="0" applyNumberFormat="1" applyBorder="1"/>
    <xf numFmtId="3" fontId="3" fillId="5" borderId="5" xfId="2" applyNumberFormat="1" applyFont="1" applyFill="1" applyBorder="1"/>
    <xf numFmtId="43" fontId="0" fillId="0" borderId="0" xfId="1" applyNumberFormat="1" applyFont="1" applyAlignment="1">
      <alignment horizontal="left" indent="1"/>
    </xf>
    <xf numFmtId="0" fontId="3" fillId="4" borderId="5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/>
    </xf>
    <xf numFmtId="3" fontId="3" fillId="6" borderId="5" xfId="2" applyNumberFormat="1" applyFont="1" applyFill="1" applyBorder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</cellXfs>
  <cellStyles count="66">
    <cellStyle name="1000-sep (2 dec) 2" xfId="4"/>
    <cellStyle name="20 % - Markeringsfarve1 2" xfId="5"/>
    <cellStyle name="20 % - Markeringsfarve2 2" xfId="6"/>
    <cellStyle name="20 % - Markeringsfarve3 2" xfId="7"/>
    <cellStyle name="20 % - Markeringsfarve4 2" xfId="8"/>
    <cellStyle name="20 % - Markeringsfarve5 2" xfId="9"/>
    <cellStyle name="20 % - Markeringsfarve6 2" xfId="10"/>
    <cellStyle name="40 % - Markeringsfarve1 2" xfId="11"/>
    <cellStyle name="40 % - Markeringsfarve2 2" xfId="12"/>
    <cellStyle name="40 % - Markeringsfarve3 2" xfId="13"/>
    <cellStyle name="40 % - Markeringsfarve4 2" xfId="14"/>
    <cellStyle name="40 % - Markeringsfarve5 2" xfId="15"/>
    <cellStyle name="40 % - Markeringsfarve6 2" xfId="16"/>
    <cellStyle name="60 % - Markeringsfarve1 2" xfId="17"/>
    <cellStyle name="60 % - Markeringsfarve2 2" xfId="18"/>
    <cellStyle name="60 % - Markeringsfarve3 2" xfId="19"/>
    <cellStyle name="60 % - Markeringsfarve4 2" xfId="20"/>
    <cellStyle name="60 % - Markeringsfarve5 2" xfId="21"/>
    <cellStyle name="60 % - Markeringsfarve6 2" xfId="22"/>
    <cellStyle name="Advarselstekst 2" xfId="23"/>
    <cellStyle name="Bemærk! 2" xfId="24"/>
    <cellStyle name="Bemærk! 2 2" xfId="25"/>
    <cellStyle name="Bemærk! 3" xfId="26"/>
    <cellStyle name="Beregning 2" xfId="27"/>
    <cellStyle name="Forklarende tekst 2" xfId="28"/>
    <cellStyle name="God 2" xfId="29"/>
    <cellStyle name="Input 2" xfId="30"/>
    <cellStyle name="Komma" xfId="1" builtinId="3"/>
    <cellStyle name="Komma 2" xfId="2"/>
    <cellStyle name="Komma 3" xfId="31"/>
    <cellStyle name="Kontroller celle 2" xfId="32"/>
    <cellStyle name="Markeringsfarve1 2" xfId="33"/>
    <cellStyle name="Markeringsfarve2 2" xfId="34"/>
    <cellStyle name="Markeringsfarve3 2" xfId="35"/>
    <cellStyle name="Markeringsfarve4 2" xfId="36"/>
    <cellStyle name="Markeringsfarve5 2" xfId="37"/>
    <cellStyle name="Markeringsfarve6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3 2" xfId="44"/>
    <cellStyle name="Normal 3 2 2" xfId="45"/>
    <cellStyle name="Normal 3 3" xfId="46"/>
    <cellStyle name="Normal 4" xfId="47"/>
    <cellStyle name="Normal 4 2" xfId="48"/>
    <cellStyle name="Normal 4 3" xfId="49"/>
    <cellStyle name="Normal 5" xfId="50"/>
    <cellStyle name="Normal 5 2" xfId="3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140625" customWidth="1"/>
    <col min="2" max="2" width="9.140625" customWidth="1"/>
    <col min="3" max="3" width="14.28515625" customWidth="1"/>
    <col min="4" max="4" width="7.7109375" customWidth="1"/>
    <col min="5" max="5" width="8.28515625" customWidth="1"/>
    <col min="6" max="6" width="6.28515625" customWidth="1"/>
    <col min="7" max="7" width="6.85546875" customWidth="1"/>
    <col min="8" max="8" width="6.140625" customWidth="1"/>
    <col min="9" max="9" width="6.7109375" customWidth="1"/>
    <col min="10" max="10" width="6.28515625" customWidth="1"/>
    <col min="11" max="11" width="7.28515625" customWidth="1"/>
    <col min="12" max="12" width="6.7109375" customWidth="1"/>
    <col min="18" max="23" width="8.85546875" style="5"/>
  </cols>
  <sheetData>
    <row r="1" spans="1:23" s="1" customFormat="1" x14ac:dyDescent="0.25">
      <c r="R1" s="2"/>
      <c r="S1" s="2"/>
      <c r="T1" s="2"/>
      <c r="U1" s="2"/>
      <c r="V1" s="2"/>
      <c r="W1" s="2"/>
    </row>
    <row r="2" spans="1:23" s="4" customFormat="1" ht="17.2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5"/>
      <c r="S2" s="6"/>
      <c r="T2" s="6"/>
      <c r="U2" s="6"/>
      <c r="V2" s="6"/>
      <c r="W2" s="6"/>
    </row>
    <row r="3" spans="1:23" ht="4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P3" s="10"/>
      <c r="Q3" s="10"/>
      <c r="R3" s="11"/>
      <c r="S3" s="12"/>
      <c r="T3" s="12"/>
      <c r="U3" s="12"/>
      <c r="V3" s="12"/>
    </row>
    <row r="4" spans="1:23" x14ac:dyDescent="0.25">
      <c r="A4" s="13" t="s">
        <v>13</v>
      </c>
      <c r="B4" s="14">
        <f>B5+B6</f>
        <v>75.209590000000034</v>
      </c>
      <c r="C4" s="14">
        <f t="shared" ref="C4:K4" si="0">C5+C6</f>
        <v>335.35979000000015</v>
      </c>
      <c r="D4" s="14">
        <f>SUM(D5:D6)</f>
        <v>65.417450000000002</v>
      </c>
      <c r="E4" s="14">
        <f t="shared" si="0"/>
        <v>58.140190000000004</v>
      </c>
      <c r="F4" s="14">
        <f t="shared" si="0"/>
        <v>160.32151000000002</v>
      </c>
      <c r="G4" s="14">
        <f t="shared" si="0"/>
        <v>102.74387</v>
      </c>
      <c r="H4" s="15">
        <f>SUM(B4:G4)</f>
        <v>797.19240000000013</v>
      </c>
      <c r="I4" s="14">
        <f t="shared" si="0"/>
        <v>84.576729999999969</v>
      </c>
      <c r="J4" s="14">
        <f t="shared" si="0"/>
        <v>343.09166000000027</v>
      </c>
      <c r="K4" s="14">
        <f t="shared" si="0"/>
        <v>67.144559999999998</v>
      </c>
      <c r="L4" s="15">
        <f>H4+I4+J4+K4</f>
        <v>1292.0053500000004</v>
      </c>
      <c r="O4" s="16"/>
      <c r="P4" s="10"/>
      <c r="Q4" s="10"/>
      <c r="R4" s="11"/>
      <c r="S4" s="12"/>
      <c r="T4" s="12"/>
      <c r="U4" s="12"/>
      <c r="V4" s="12"/>
    </row>
    <row r="5" spans="1:23" x14ac:dyDescent="0.25">
      <c r="A5" s="17" t="s">
        <v>14</v>
      </c>
      <c r="B5" s="18">
        <v>51.473520000000029</v>
      </c>
      <c r="C5" s="18">
        <v>188.58937000000006</v>
      </c>
      <c r="D5" s="18">
        <v>30.561940000000007</v>
      </c>
      <c r="E5" s="19">
        <v>23.278670000000002</v>
      </c>
      <c r="F5" s="18">
        <v>69.391380000000012</v>
      </c>
      <c r="G5" s="18">
        <v>50.155029999999996</v>
      </c>
      <c r="H5" s="20">
        <f t="shared" ref="H5:H18" si="1">SUM(B5:G5)</f>
        <v>413.4499100000001</v>
      </c>
      <c r="I5" s="18">
        <v>45.484769999999976</v>
      </c>
      <c r="J5" s="18">
        <v>107.68183000000008</v>
      </c>
      <c r="K5" s="18">
        <v>22.361659999999997</v>
      </c>
      <c r="L5" s="15">
        <f t="shared" ref="L5:L18" si="2">H5+I5+J5+K5</f>
        <v>588.9781700000002</v>
      </c>
      <c r="O5" s="16"/>
      <c r="P5" s="10"/>
      <c r="Q5" s="10"/>
      <c r="R5" s="21"/>
      <c r="S5" s="12"/>
      <c r="T5" s="12"/>
      <c r="U5" s="12"/>
      <c r="V5" s="12"/>
    </row>
    <row r="6" spans="1:23" x14ac:dyDescent="0.25">
      <c r="A6" s="17" t="s">
        <v>15</v>
      </c>
      <c r="B6" s="18">
        <v>23.736070000000005</v>
      </c>
      <c r="C6" s="18">
        <v>146.77042000000009</v>
      </c>
      <c r="D6" s="18">
        <v>34.855510000000002</v>
      </c>
      <c r="E6" s="19">
        <v>34.861520000000006</v>
      </c>
      <c r="F6" s="18">
        <v>90.930130000000005</v>
      </c>
      <c r="G6" s="18">
        <v>52.588840000000005</v>
      </c>
      <c r="H6" s="20">
        <f t="shared" si="1"/>
        <v>383.74249000000015</v>
      </c>
      <c r="I6" s="18">
        <v>39.09196</v>
      </c>
      <c r="J6" s="18">
        <v>235.40983000000017</v>
      </c>
      <c r="K6" s="18">
        <v>44.782899999999998</v>
      </c>
      <c r="L6" s="15">
        <f t="shared" si="2"/>
        <v>703.02718000000039</v>
      </c>
      <c r="O6" s="16"/>
      <c r="P6" s="10"/>
      <c r="Q6" s="10"/>
      <c r="R6" s="21"/>
      <c r="S6" s="12"/>
      <c r="T6" s="12"/>
      <c r="U6" s="12"/>
      <c r="V6" s="12"/>
    </row>
    <row r="7" spans="1:23" ht="30" x14ac:dyDescent="0.25">
      <c r="A7" s="22" t="s">
        <v>16</v>
      </c>
      <c r="B7" s="14">
        <f>B8+B9</f>
        <v>137.09117000000012</v>
      </c>
      <c r="C7" s="14">
        <f t="shared" ref="C7:K7" si="3">C8+C9</f>
        <v>413.11148999999995</v>
      </c>
      <c r="D7" s="14">
        <f>SUM(D8:D9)</f>
        <v>95.765680000000046</v>
      </c>
      <c r="E7" s="14">
        <f t="shared" si="3"/>
        <v>390.32511999999997</v>
      </c>
      <c r="F7" s="14">
        <f t="shared" si="3"/>
        <v>439.2599100000001</v>
      </c>
      <c r="G7" s="14">
        <f t="shared" si="3"/>
        <v>220.33332000000013</v>
      </c>
      <c r="H7" s="20">
        <f t="shared" si="3"/>
        <v>1695.8866900000005</v>
      </c>
      <c r="I7" s="14">
        <f t="shared" si="3"/>
        <v>72.918489999999991</v>
      </c>
      <c r="J7" s="14">
        <f t="shared" si="3"/>
        <v>1194.6084699999906</v>
      </c>
      <c r="K7" s="14">
        <f t="shared" si="3"/>
        <v>58.244119999999995</v>
      </c>
      <c r="L7" s="15">
        <f t="shared" si="2"/>
        <v>3021.6577699999912</v>
      </c>
      <c r="M7" s="16"/>
      <c r="O7" s="16"/>
      <c r="P7" s="10"/>
      <c r="Q7" s="10"/>
      <c r="R7" s="11"/>
      <c r="S7" s="12"/>
      <c r="T7" s="12"/>
      <c r="U7" s="12"/>
      <c r="V7" s="12"/>
    </row>
    <row r="8" spans="1:23" x14ac:dyDescent="0.25">
      <c r="A8" s="17" t="s">
        <v>14</v>
      </c>
      <c r="B8" s="18">
        <v>124.00463000000012</v>
      </c>
      <c r="C8" s="18">
        <v>317.76967999999988</v>
      </c>
      <c r="D8" s="18">
        <v>68.957030000000046</v>
      </c>
      <c r="E8" s="19">
        <v>253.74894999999989</v>
      </c>
      <c r="F8" s="18">
        <v>250.66658999999999</v>
      </c>
      <c r="G8" s="18">
        <v>148.55012000000011</v>
      </c>
      <c r="H8" s="20">
        <f t="shared" si="1"/>
        <v>1163.6970000000001</v>
      </c>
      <c r="I8" s="18">
        <v>55.932570000000005</v>
      </c>
      <c r="J8" s="18">
        <v>521.82051999999578</v>
      </c>
      <c r="K8" s="18">
        <v>28.802109999999999</v>
      </c>
      <c r="L8" s="15">
        <f t="shared" si="2"/>
        <v>1770.2521999999958</v>
      </c>
      <c r="M8" s="16"/>
      <c r="O8" s="16"/>
      <c r="P8" s="10"/>
      <c r="Q8" s="10"/>
      <c r="R8" s="21"/>
      <c r="S8" s="12"/>
      <c r="T8" s="12"/>
      <c r="U8" s="12"/>
      <c r="V8" s="12"/>
    </row>
    <row r="9" spans="1:23" x14ac:dyDescent="0.25">
      <c r="A9" s="17" t="s">
        <v>15</v>
      </c>
      <c r="B9" s="18">
        <v>13.086539999999999</v>
      </c>
      <c r="C9" s="18">
        <v>95.341810000000081</v>
      </c>
      <c r="D9" s="18">
        <v>26.808650000000004</v>
      </c>
      <c r="E9" s="19">
        <v>136.5761700000001</v>
      </c>
      <c r="F9" s="18">
        <v>188.59332000000009</v>
      </c>
      <c r="G9" s="18">
        <v>71.783200000000036</v>
      </c>
      <c r="H9" s="20">
        <f t="shared" si="1"/>
        <v>532.18969000000038</v>
      </c>
      <c r="I9" s="18">
        <v>16.985919999999993</v>
      </c>
      <c r="J9" s="18">
        <v>672.78794999999479</v>
      </c>
      <c r="K9" s="18">
        <v>29.44201</v>
      </c>
      <c r="L9" s="15">
        <f t="shared" si="2"/>
        <v>1251.4055699999951</v>
      </c>
      <c r="O9" s="16"/>
      <c r="P9" s="10"/>
      <c r="Q9" s="10"/>
      <c r="R9" s="21"/>
      <c r="S9" s="12"/>
      <c r="T9" s="12"/>
      <c r="U9" s="12"/>
      <c r="V9" s="12"/>
    </row>
    <row r="10" spans="1:23" x14ac:dyDescent="0.25">
      <c r="A10" s="13" t="s">
        <v>17</v>
      </c>
      <c r="B10" s="14">
        <f t="shared" ref="B10:G10" si="4">B11+B12</f>
        <v>110.14477000000002</v>
      </c>
      <c r="C10" s="14">
        <f t="shared" si="4"/>
        <v>174.97411999999997</v>
      </c>
      <c r="D10" s="14">
        <f>SUM(D11:D12)</f>
        <v>47.874960000000002</v>
      </c>
      <c r="E10" s="14">
        <f t="shared" si="4"/>
        <v>111.99257000000006</v>
      </c>
      <c r="F10" s="14">
        <f t="shared" si="4"/>
        <v>235.08106000000015</v>
      </c>
      <c r="G10" s="14">
        <f t="shared" si="4"/>
        <v>74.365080000000006</v>
      </c>
      <c r="H10" s="20">
        <f t="shared" si="1"/>
        <v>754.43256000000019</v>
      </c>
      <c r="I10" s="14">
        <f>I11+I12</f>
        <v>82.393109999999979</v>
      </c>
      <c r="J10" s="14">
        <f t="shared" ref="J10:K10" si="5">J11+J12</f>
        <v>631.65319999999815</v>
      </c>
      <c r="K10" s="14">
        <f t="shared" si="5"/>
        <v>19.461849999999998</v>
      </c>
      <c r="L10" s="15">
        <f t="shared" si="2"/>
        <v>1487.9407199999982</v>
      </c>
      <c r="O10" s="16"/>
      <c r="P10" s="10"/>
      <c r="Q10" s="10"/>
      <c r="R10" s="11"/>
      <c r="S10" s="12"/>
      <c r="T10" s="12"/>
      <c r="U10" s="12"/>
      <c r="V10" s="12"/>
    </row>
    <row r="11" spans="1:23" x14ac:dyDescent="0.25">
      <c r="A11" s="17" t="s">
        <v>14</v>
      </c>
      <c r="B11" s="18">
        <v>82.090880000000027</v>
      </c>
      <c r="C11" s="18">
        <v>95.937139999999999</v>
      </c>
      <c r="D11" s="18">
        <v>27.419330000000002</v>
      </c>
      <c r="E11" s="19">
        <v>55.995540000000027</v>
      </c>
      <c r="F11" s="18">
        <v>96.071920000000048</v>
      </c>
      <c r="G11" s="18">
        <v>26.534309999999998</v>
      </c>
      <c r="H11" s="20">
        <f t="shared" si="1"/>
        <v>384.04912000000007</v>
      </c>
      <c r="I11" s="18">
        <v>42.10328999999998</v>
      </c>
      <c r="J11" s="18">
        <v>161.74632000000017</v>
      </c>
      <c r="K11" s="18">
        <v>9.6736000000000004</v>
      </c>
      <c r="L11" s="15">
        <f t="shared" si="2"/>
        <v>597.57233000000019</v>
      </c>
      <c r="O11" s="16"/>
      <c r="P11" s="10"/>
      <c r="Q11" s="10"/>
      <c r="R11" s="21"/>
      <c r="S11" s="12"/>
      <c r="T11" s="12"/>
      <c r="U11" s="12"/>
      <c r="V11" s="12"/>
    </row>
    <row r="12" spans="1:23" x14ac:dyDescent="0.25">
      <c r="A12" s="17" t="s">
        <v>15</v>
      </c>
      <c r="B12" s="18">
        <v>28.053889999999992</v>
      </c>
      <c r="C12" s="18">
        <v>79.036979999999971</v>
      </c>
      <c r="D12" s="18">
        <v>20.455629999999999</v>
      </c>
      <c r="E12" s="19">
        <v>55.997030000000024</v>
      </c>
      <c r="F12" s="18">
        <v>139.00914000000009</v>
      </c>
      <c r="G12" s="18">
        <v>47.830770000000015</v>
      </c>
      <c r="H12" s="20">
        <f t="shared" si="1"/>
        <v>370.38344000000006</v>
      </c>
      <c r="I12" s="18">
        <v>40.289819999999992</v>
      </c>
      <c r="J12" s="18">
        <v>469.90687999999795</v>
      </c>
      <c r="K12" s="18">
        <v>9.7882499999999997</v>
      </c>
      <c r="L12" s="15">
        <f t="shared" si="2"/>
        <v>890.36838999999793</v>
      </c>
      <c r="O12" s="16"/>
      <c r="P12" s="10"/>
      <c r="Q12" s="10"/>
      <c r="R12" s="21"/>
      <c r="S12" s="12"/>
      <c r="T12" s="12"/>
      <c r="U12" s="12"/>
      <c r="V12" s="12"/>
    </row>
    <row r="13" spans="1:23" x14ac:dyDescent="0.25">
      <c r="A13" s="13" t="s">
        <v>18</v>
      </c>
      <c r="B13" s="14">
        <f>B14+B15</f>
        <v>147.52012000000013</v>
      </c>
      <c r="C13" s="14">
        <f t="shared" ref="C13:L13" si="6">C14+C15</f>
        <v>186.37425000000013</v>
      </c>
      <c r="D13" s="14">
        <f>SUM(D14:D15)</f>
        <v>91.853730000000041</v>
      </c>
      <c r="E13" s="14">
        <f t="shared" si="6"/>
        <v>50.614310000000003</v>
      </c>
      <c r="F13" s="14">
        <f t="shared" si="6"/>
        <v>179.50111999999999</v>
      </c>
      <c r="G13" s="14">
        <f t="shared" si="6"/>
        <v>75.144160000000028</v>
      </c>
      <c r="H13" s="20">
        <f t="shared" si="6"/>
        <v>731.00769000000037</v>
      </c>
      <c r="I13" s="14">
        <f t="shared" si="6"/>
        <v>135.76987</v>
      </c>
      <c r="J13" s="14">
        <f t="shared" si="6"/>
        <v>411.01027000000011</v>
      </c>
      <c r="K13" s="14">
        <f t="shared" si="6"/>
        <v>66.994410000000002</v>
      </c>
      <c r="L13" s="15">
        <f t="shared" si="6"/>
        <v>1344.7822400000005</v>
      </c>
      <c r="O13" s="16"/>
      <c r="P13" s="10"/>
      <c r="Q13" s="10"/>
      <c r="R13" s="11"/>
      <c r="S13" s="12"/>
      <c r="T13" s="12"/>
      <c r="U13" s="12"/>
      <c r="V13" s="12"/>
    </row>
    <row r="14" spans="1:23" x14ac:dyDescent="0.25">
      <c r="A14" s="17" t="s">
        <v>14</v>
      </c>
      <c r="B14" s="18">
        <v>108.7021000000001</v>
      </c>
      <c r="C14" s="18">
        <v>113.48179000000009</v>
      </c>
      <c r="D14" s="18">
        <v>54.378730000000026</v>
      </c>
      <c r="E14" s="19">
        <v>25.290009999999999</v>
      </c>
      <c r="F14" s="18">
        <v>94.371249999999989</v>
      </c>
      <c r="G14" s="18">
        <v>42.159050000000022</v>
      </c>
      <c r="H14" s="20">
        <f>SUM(B14:G14)</f>
        <v>438.38293000000021</v>
      </c>
      <c r="I14" s="18">
        <v>99.540770000000009</v>
      </c>
      <c r="J14" s="18">
        <v>112.3165200000001</v>
      </c>
      <c r="K14" s="18">
        <v>30.117519999999999</v>
      </c>
      <c r="L14" s="15">
        <f>H14+I14+J14+K14</f>
        <v>680.35774000000038</v>
      </c>
      <c r="O14" s="16"/>
      <c r="P14" s="10"/>
      <c r="Q14" s="10"/>
      <c r="R14" s="12"/>
      <c r="S14" s="12"/>
      <c r="T14" s="12"/>
      <c r="U14" s="12"/>
      <c r="V14" s="12"/>
    </row>
    <row r="15" spans="1:23" x14ac:dyDescent="0.25">
      <c r="A15" s="17" t="s">
        <v>15</v>
      </c>
      <c r="B15" s="18">
        <v>38.818020000000018</v>
      </c>
      <c r="C15" s="18">
        <v>72.892460000000057</v>
      </c>
      <c r="D15" s="18">
        <v>37.475000000000016</v>
      </c>
      <c r="E15" s="19">
        <v>25.324300000000001</v>
      </c>
      <c r="F15" s="18">
        <v>85.129869999999997</v>
      </c>
      <c r="G15" s="18">
        <v>32.985110000000006</v>
      </c>
      <c r="H15" s="20">
        <f>SUM(B15:G15)</f>
        <v>292.62476000000009</v>
      </c>
      <c r="I15" s="18">
        <v>36.229099999999995</v>
      </c>
      <c r="J15" s="18">
        <v>298.69375000000002</v>
      </c>
      <c r="K15" s="18">
        <v>36.876890000000003</v>
      </c>
      <c r="L15" s="15">
        <f>H15+I15+J15+K15</f>
        <v>664.42450000000008</v>
      </c>
      <c r="O15" s="16"/>
      <c r="P15" s="10"/>
      <c r="Q15" s="10"/>
      <c r="R15" s="21"/>
      <c r="S15" s="12"/>
      <c r="T15" s="12"/>
      <c r="U15" s="12"/>
      <c r="V15" s="12"/>
    </row>
    <row r="16" spans="1:23" x14ac:dyDescent="0.25">
      <c r="A16" s="13" t="s">
        <v>19</v>
      </c>
      <c r="B16" s="14">
        <f>B17+B18</f>
        <v>2.5945400000000003</v>
      </c>
      <c r="C16" s="14">
        <f t="shared" ref="C16:L16" si="7">C17+C18</f>
        <v>14.998779999999998</v>
      </c>
      <c r="D16" s="14">
        <f>SUM(D17:D18)</f>
        <v>5.8332100000000002</v>
      </c>
      <c r="E16" s="14">
        <f t="shared" si="7"/>
        <v>7.058930000000001</v>
      </c>
      <c r="F16" s="14">
        <f t="shared" si="7"/>
        <v>0</v>
      </c>
      <c r="G16" s="14">
        <f t="shared" si="7"/>
        <v>0</v>
      </c>
      <c r="H16" s="20">
        <f t="shared" si="7"/>
        <v>30.48546</v>
      </c>
      <c r="I16" s="14">
        <f t="shared" si="7"/>
        <v>1.0141</v>
      </c>
      <c r="J16" s="14">
        <f t="shared" si="7"/>
        <v>632.6671499999992</v>
      </c>
      <c r="K16" s="14">
        <f t="shared" si="7"/>
        <v>60.921189999999996</v>
      </c>
      <c r="L16" s="15">
        <f t="shared" si="7"/>
        <v>725.08789999999931</v>
      </c>
      <c r="O16" s="16"/>
      <c r="P16" s="10"/>
      <c r="Q16" s="10"/>
      <c r="R16" s="11"/>
      <c r="S16" s="12"/>
      <c r="T16" s="12"/>
      <c r="U16" s="12"/>
      <c r="V16" s="12"/>
    </row>
    <row r="17" spans="1:23" x14ac:dyDescent="0.25">
      <c r="A17" s="17" t="s">
        <v>14</v>
      </c>
      <c r="B17" s="18">
        <v>1.4999400000000001</v>
      </c>
      <c r="C17" s="18">
        <v>6.0198499999999999</v>
      </c>
      <c r="D17" s="18">
        <v>5.08324</v>
      </c>
      <c r="E17" s="19">
        <v>4.711380000000001</v>
      </c>
      <c r="F17" s="18">
        <v>0</v>
      </c>
      <c r="G17" s="18">
        <v>0</v>
      </c>
      <c r="H17" s="20">
        <f t="shared" si="1"/>
        <v>17.314410000000002</v>
      </c>
      <c r="I17" s="18">
        <v>0.91076999999999997</v>
      </c>
      <c r="J17" s="18">
        <v>266.1000200000002</v>
      </c>
      <c r="K17" s="18">
        <v>24.526499999999999</v>
      </c>
      <c r="L17" s="15">
        <f t="shared" si="2"/>
        <v>308.85170000000022</v>
      </c>
      <c r="O17" s="16"/>
      <c r="P17" s="10"/>
      <c r="Q17" s="10"/>
      <c r="R17" s="21"/>
      <c r="S17" s="12"/>
      <c r="T17" s="12"/>
      <c r="U17" s="12"/>
      <c r="V17" s="12"/>
      <c r="W17"/>
    </row>
    <row r="18" spans="1:23" x14ac:dyDescent="0.25">
      <c r="A18" s="17" t="s">
        <v>15</v>
      </c>
      <c r="B18" s="18">
        <v>1.0946</v>
      </c>
      <c r="C18" s="18">
        <v>8.9789299999999983</v>
      </c>
      <c r="D18" s="18">
        <v>0.74997000000000003</v>
      </c>
      <c r="E18" s="19">
        <v>2.34755</v>
      </c>
      <c r="F18" s="18">
        <v>0</v>
      </c>
      <c r="G18" s="18">
        <v>0</v>
      </c>
      <c r="H18" s="20">
        <f t="shared" si="1"/>
        <v>13.171049999999997</v>
      </c>
      <c r="I18" s="18">
        <v>0.10333000000000002</v>
      </c>
      <c r="J18" s="18">
        <v>366.567129999999</v>
      </c>
      <c r="K18" s="18">
        <v>36.394689999999997</v>
      </c>
      <c r="L18" s="15">
        <f t="shared" si="2"/>
        <v>416.23619999999903</v>
      </c>
      <c r="O18" s="16"/>
      <c r="P18" s="10"/>
      <c r="Q18" s="10"/>
      <c r="R18" s="21"/>
      <c r="S18" s="12"/>
      <c r="T18" s="12"/>
      <c r="U18" s="12"/>
      <c r="V18" s="12"/>
      <c r="W18"/>
    </row>
    <row r="19" spans="1:23" x14ac:dyDescent="0.25">
      <c r="A19" s="23" t="s">
        <v>20</v>
      </c>
      <c r="B19" s="24">
        <f t="shared" ref="B19:L19" si="8">B4+B7+B13+B10+B16</f>
        <v>472.56019000000032</v>
      </c>
      <c r="C19" s="24">
        <f t="shared" si="8"/>
        <v>1124.8184300000003</v>
      </c>
      <c r="D19" s="24">
        <f t="shared" si="8"/>
        <v>306.7450300000001</v>
      </c>
      <c r="E19" s="24">
        <f t="shared" si="8"/>
        <v>618.13112000000012</v>
      </c>
      <c r="F19" s="24">
        <f t="shared" si="8"/>
        <v>1014.1636000000003</v>
      </c>
      <c r="G19" s="24">
        <f t="shared" si="8"/>
        <v>472.58643000000018</v>
      </c>
      <c r="H19" s="20">
        <f t="shared" si="8"/>
        <v>4009.0048000000011</v>
      </c>
      <c r="I19" s="24">
        <f t="shared" si="8"/>
        <v>376.67229999999995</v>
      </c>
      <c r="J19" s="24">
        <f t="shared" si="8"/>
        <v>3213.0307499999881</v>
      </c>
      <c r="K19" s="24">
        <f t="shared" si="8"/>
        <v>272.76612999999998</v>
      </c>
      <c r="L19" s="15">
        <f t="shared" si="8"/>
        <v>7871.4739799999907</v>
      </c>
      <c r="O19" s="16"/>
      <c r="P19" s="16"/>
      <c r="Q19" s="16"/>
      <c r="R19" s="25"/>
      <c r="W19"/>
    </row>
    <row r="20" spans="1:23" x14ac:dyDescent="0.25">
      <c r="A20" s="17" t="s">
        <v>14</v>
      </c>
      <c r="B20" s="18">
        <f>B5+B8+B11+B14+B17</f>
        <v>367.77107000000024</v>
      </c>
      <c r="C20" s="18">
        <f t="shared" ref="C20:L21" si="9">C5+C8+C11+C14+C17</f>
        <v>721.79782999999998</v>
      </c>
      <c r="D20" s="18">
        <f t="shared" si="9"/>
        <v>186.40027000000006</v>
      </c>
      <c r="E20" s="19">
        <f t="shared" si="9"/>
        <v>363.02454999999992</v>
      </c>
      <c r="F20" s="18">
        <f t="shared" si="9"/>
        <v>510.50114000000002</v>
      </c>
      <c r="G20" s="18">
        <f t="shared" si="9"/>
        <v>267.39851000000016</v>
      </c>
      <c r="H20" s="20">
        <f t="shared" si="9"/>
        <v>2416.8933700000007</v>
      </c>
      <c r="I20" s="18">
        <f t="shared" si="9"/>
        <v>243.97216999999998</v>
      </c>
      <c r="J20" s="18">
        <f t="shared" si="9"/>
        <v>1169.6652099999965</v>
      </c>
      <c r="K20" s="18">
        <f t="shared" si="9"/>
        <v>115.48139</v>
      </c>
      <c r="L20" s="15">
        <f t="shared" si="9"/>
        <v>3946.0121399999971</v>
      </c>
      <c r="O20" s="16"/>
      <c r="P20" s="16"/>
      <c r="Q20" s="16"/>
      <c r="R20" s="26"/>
      <c r="W20"/>
    </row>
    <row r="21" spans="1:23" x14ac:dyDescent="0.25">
      <c r="A21" s="17" t="s">
        <v>15</v>
      </c>
      <c r="B21" s="18">
        <f>B6+B9+B12+B15+B18</f>
        <v>104.78912000000001</v>
      </c>
      <c r="C21" s="18">
        <f t="shared" si="9"/>
        <v>403.02060000000017</v>
      </c>
      <c r="D21" s="18">
        <f t="shared" si="9"/>
        <v>120.34476000000002</v>
      </c>
      <c r="E21" s="19">
        <f t="shared" si="9"/>
        <v>255.10657000000015</v>
      </c>
      <c r="F21" s="18">
        <f t="shared" si="9"/>
        <v>503.66246000000012</v>
      </c>
      <c r="G21" s="18">
        <f t="shared" si="9"/>
        <v>205.18792000000008</v>
      </c>
      <c r="H21" s="20">
        <f t="shared" si="9"/>
        <v>1592.1114300000006</v>
      </c>
      <c r="I21" s="18">
        <f t="shared" si="9"/>
        <v>132.70012999999997</v>
      </c>
      <c r="J21" s="18">
        <f t="shared" si="9"/>
        <v>2043.3655399999921</v>
      </c>
      <c r="K21" s="18">
        <f t="shared" si="9"/>
        <v>157.28474</v>
      </c>
      <c r="L21" s="15">
        <f t="shared" si="9"/>
        <v>3925.4618399999922</v>
      </c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2019-06-11T08:17:20Z</dcterms:created>
  <dcterms:modified xsi:type="dcterms:W3CDTF">2019-06-11T08:17:30Z</dcterms:modified>
</cp:coreProperties>
</file>