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5077B793-2AC3-42E5-961E-6CD2371B1BC3}" xr6:coauthVersionLast="47" xr6:coauthVersionMax="47" xr10:uidLastSave="{00000000-0000-0000-0000-000000000000}"/>
  <bookViews>
    <workbookView xWindow="345" yWindow="6195" windowWidth="17280" windowHeight="9060" xr2:uid="{FF82CBB4-F3C2-48EA-B2E8-F5C95CB20E03}"/>
  </bookViews>
  <sheets>
    <sheet name="g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D20" i="1"/>
  <c r="E13" i="1"/>
  <c r="D13" i="1"/>
  <c r="D12" i="1" s="1"/>
  <c r="D25" i="1" s="1"/>
  <c r="D27" i="1" s="1"/>
  <c r="E12" i="1"/>
  <c r="E25" i="1" s="1"/>
  <c r="E27" i="1" s="1"/>
  <c r="E4" i="1"/>
  <c r="D4" i="1"/>
  <c r="E3" i="1"/>
  <c r="D3" i="1"/>
</calcChain>
</file>

<file path=xl/sharedStrings.xml><?xml version="1.0" encoding="utf-8"?>
<sst xmlns="http://schemas.openxmlformats.org/spreadsheetml/2006/main" count="30" uniqueCount="30">
  <si>
    <t>G2. Indtægter og omkostninger fordelt på primære kategorier (internt regnskab) 2020-2021</t>
  </si>
  <si>
    <t>Mio. kr. 2021-niveau</t>
  </si>
  <si>
    <t>Regnskab 2020</t>
  </si>
  <si>
    <t>Regnskab 2021</t>
  </si>
  <si>
    <t>Ordinære driftsindtægter</t>
  </si>
  <si>
    <t>Finanslovstilskud</t>
  </si>
  <si>
    <t>Uddannelsestilskud</t>
  </si>
  <si>
    <t>Basisforskning</t>
  </si>
  <si>
    <t xml:space="preserve">Myndighedskontrakt - Rådgivning </t>
  </si>
  <si>
    <t>Myndighedskontrakt - Forskning</t>
  </si>
  <si>
    <t>Andre finanslovstilskud</t>
  </si>
  <si>
    <t>Eksterne tilskud</t>
  </si>
  <si>
    <t>Salg og øvrige driftsindtægter</t>
  </si>
  <si>
    <t>Ordinære driftsomkostninger</t>
  </si>
  <si>
    <t>Lønninger</t>
  </si>
  <si>
    <t>VIP</t>
  </si>
  <si>
    <t>Ph.d.</t>
  </si>
  <si>
    <t>DVIP</t>
  </si>
  <si>
    <t>TAP</t>
  </si>
  <si>
    <t>DTAP</t>
  </si>
  <si>
    <t>Anden løn</t>
  </si>
  <si>
    <t>Bygningsomkostninger</t>
  </si>
  <si>
    <t>Centralt fordelt husleje</t>
  </si>
  <si>
    <t>Øvrige bygningsomkostninger</t>
  </si>
  <si>
    <t>Øvrige driftsomkostninger</t>
  </si>
  <si>
    <t>Afskrivninger</t>
  </si>
  <si>
    <t>Resultat af ordinær drift</t>
  </si>
  <si>
    <t>Finansielle poster i alt</t>
  </si>
  <si>
    <t>Årets resultat</t>
  </si>
  <si>
    <t>De økonomiske nøgletal er lavet i henhold til universitetets kontoplan og følger derfor ikke fuldstændigt statens kontoplan, som blev implementeret midt i regnskabsåret. Der kan derfor forekomme forskelle mellem Årsrapporten og AU i 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</si>
</sst>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#,###,,"/>
    <numFmt numFmtId="167" formatCode="#,##0,,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U Passata"/>
      <family val="2"/>
    </font>
    <font>
      <b/>
      <sz val="10"/>
      <color theme="1"/>
      <name val="AU Passata"/>
      <family val="2"/>
    </font>
    <font>
      <b/>
      <sz val="11"/>
      <color theme="0"/>
      <name val="AU Passata"/>
      <family val="2"/>
    </font>
    <font>
      <sz val="11"/>
      <color theme="1"/>
      <name val="AU Passata"/>
      <family val="2"/>
    </font>
    <font>
      <i/>
      <sz val="10.7"/>
      <color theme="1"/>
      <name val="AU Passata"/>
      <family val="2"/>
    </font>
    <font>
      <sz val="10.7"/>
      <color theme="1"/>
      <name val="AU Passata"/>
      <family val="2"/>
    </font>
    <font>
      <sz val="10"/>
      <color theme="1"/>
      <name val="AU Passata"/>
      <family val="2"/>
    </font>
    <font>
      <i/>
      <sz val="9"/>
      <color theme="1"/>
      <name val="AU Passat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rgb="FFE7EEF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0" xfId="1" applyNumberFormat="1" applyFont="1"/>
    <xf numFmtId="166" fontId="4" fillId="0" borderId="0" xfId="1" applyNumberFormat="1" applyFont="1"/>
    <xf numFmtId="0" fontId="2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166" fontId="5" fillId="2" borderId="3" xfId="1" applyNumberFormat="1" applyFont="1" applyFill="1" applyBorder="1" applyAlignment="1">
      <alignment horizontal="center"/>
    </xf>
    <xf numFmtId="166" fontId="5" fillId="2" borderId="4" xfId="1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167" fontId="3" fillId="3" borderId="1" xfId="0" applyNumberFormat="1" applyFont="1" applyFill="1" applyBorder="1"/>
    <xf numFmtId="0" fontId="6" fillId="4" borderId="5" xfId="0" applyFont="1" applyFill="1" applyBorder="1" applyAlignment="1">
      <alignment horizontal="left" indent="1"/>
    </xf>
    <xf numFmtId="0" fontId="6" fillId="4" borderId="6" xfId="0" applyFont="1" applyFill="1" applyBorder="1" applyAlignment="1">
      <alignment horizontal="left" indent="1"/>
    </xf>
    <xf numFmtId="167" fontId="6" fillId="4" borderId="1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7" fillId="0" borderId="7" xfId="0" applyFont="1" applyBorder="1" applyAlignment="1">
      <alignment horizontal="left" indent="2"/>
    </xf>
    <xf numFmtId="167" fontId="8" fillId="0" borderId="1" xfId="2" applyNumberFormat="1" applyFont="1" applyBorder="1"/>
    <xf numFmtId="167" fontId="8" fillId="0" borderId="1" xfId="2" applyNumberFormat="1" applyFont="1" applyBorder="1" applyAlignment="1">
      <alignment horizontal="right"/>
    </xf>
    <xf numFmtId="165" fontId="0" fillId="0" borderId="0" xfId="0" applyNumberFormat="1"/>
    <xf numFmtId="0" fontId="6" fillId="4" borderId="5" xfId="0" applyFont="1" applyFill="1" applyBorder="1" applyAlignment="1">
      <alignment horizontal="left" indent="1"/>
    </xf>
    <xf numFmtId="0" fontId="6" fillId="4" borderId="6" xfId="0" applyFont="1" applyFill="1" applyBorder="1" applyAlignment="1">
      <alignment horizontal="left" indent="1"/>
    </xf>
    <xf numFmtId="0" fontId="6" fillId="4" borderId="7" xfId="0" applyFont="1" applyFill="1" applyBorder="1" applyAlignment="1">
      <alignment horizontal="left" indent="1"/>
    </xf>
    <xf numFmtId="167" fontId="6" fillId="5" borderId="1" xfId="2" applyNumberFormat="1" applyFont="1" applyFill="1" applyBorder="1"/>
    <xf numFmtId="167" fontId="6" fillId="4" borderId="1" xfId="2" applyNumberFormat="1" applyFont="1" applyFill="1" applyBorder="1"/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indent="1"/>
    </xf>
    <xf numFmtId="167" fontId="6" fillId="4" borderId="1" xfId="0" applyNumberFormat="1" applyFont="1" applyFill="1" applyBorder="1"/>
    <xf numFmtId="0" fontId="6" fillId="5" borderId="5" xfId="0" applyFont="1" applyFill="1" applyBorder="1" applyAlignment="1">
      <alignment horizontal="left" indent="1"/>
    </xf>
    <xf numFmtId="0" fontId="6" fillId="5" borderId="6" xfId="0" applyFont="1" applyFill="1" applyBorder="1" applyAlignment="1">
      <alignment horizontal="left" indent="1"/>
    </xf>
    <xf numFmtId="0" fontId="6" fillId="5" borderId="7" xfId="0" applyFont="1" applyFill="1" applyBorder="1" applyAlignment="1">
      <alignment horizontal="left" indent="1"/>
    </xf>
    <xf numFmtId="165" fontId="0" fillId="0" borderId="0" xfId="1" applyNumberFormat="1" applyFont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167" fontId="3" fillId="3" borderId="1" xfId="2" applyNumberFormat="1" applyFont="1" applyFill="1" applyBorder="1"/>
    <xf numFmtId="0" fontId="6" fillId="0" borderId="5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167" fontId="6" fillId="0" borderId="1" xfId="2" applyNumberFormat="1" applyFont="1" applyBorder="1"/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167" fontId="3" fillId="4" borderId="1" xfId="2" applyNumberFormat="1" applyFont="1" applyFill="1" applyBorder="1"/>
    <xf numFmtId="0" fontId="9" fillId="0" borderId="0" xfId="0" applyFont="1"/>
    <xf numFmtId="165" fontId="9" fillId="0" borderId="0" xfId="1" applyNumberFormat="1" applyFont="1"/>
    <xf numFmtId="166" fontId="9" fillId="0" borderId="0" xfId="1" applyNumberFormat="1" applyFont="1"/>
    <xf numFmtId="0" fontId="10" fillId="0" borderId="0" xfId="0" applyFont="1" applyAlignment="1">
      <alignment horizontal="left" wrapText="1"/>
    </xf>
    <xf numFmtId="166" fontId="0" fillId="0" borderId="0" xfId="1" applyNumberFormat="1" applyFont="1"/>
  </cellXfs>
  <cellStyles count="3">
    <cellStyle name="Komma" xfId="1" builtinId="3"/>
    <cellStyle name="Komma 2" xfId="2" xr:uid="{1060D9DB-B3D8-4BC8-BFCD-99F4353CE6B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1CF4-BBCC-4420-B695-870CB375A853}">
  <dimension ref="A1:F38"/>
  <sheetViews>
    <sheetView tabSelected="1" view="pageLayout" zoomScaleNormal="100" workbookViewId="0"/>
  </sheetViews>
  <sheetFormatPr defaultColWidth="8.85546875" defaultRowHeight="15" x14ac:dyDescent="0.25"/>
  <cols>
    <col min="1" max="1" width="36.85546875" customWidth="1"/>
    <col min="2" max="2" width="6" customWidth="1"/>
    <col min="3" max="3" width="24.85546875" customWidth="1"/>
    <col min="4" max="4" width="15.140625" style="35" customWidth="1"/>
    <col min="5" max="5" width="15.42578125" style="52" customWidth="1"/>
    <col min="6" max="6" width="17.7109375" customWidth="1"/>
  </cols>
  <sheetData>
    <row r="1" spans="1:6" s="5" customFormat="1" ht="16.5" x14ac:dyDescent="0.3">
      <c r="A1" s="1" t="s">
        <v>0</v>
      </c>
      <c r="B1" s="2"/>
      <c r="C1" s="2"/>
      <c r="D1" s="3"/>
      <c r="E1" s="4"/>
    </row>
    <row r="2" spans="1:6" ht="16.5" x14ac:dyDescent="0.3">
      <c r="A2" s="6" t="s">
        <v>1</v>
      </c>
      <c r="B2" s="6"/>
      <c r="C2" s="7"/>
      <c r="D2" s="8" t="s">
        <v>2</v>
      </c>
      <c r="E2" s="9" t="s">
        <v>3</v>
      </c>
    </row>
    <row r="3" spans="1:6" ht="16.5" x14ac:dyDescent="0.3">
      <c r="A3" s="10" t="s">
        <v>4</v>
      </c>
      <c r="B3" s="11"/>
      <c r="C3" s="11"/>
      <c r="D3" s="12">
        <f>(D4+D10+D11)</f>
        <v>6720394118.6384487</v>
      </c>
      <c r="E3" s="12">
        <f>SUM(E4+E10+E11)</f>
        <v>6935954233.6939964</v>
      </c>
    </row>
    <row r="4" spans="1:6" ht="15.75" x14ac:dyDescent="0.25">
      <c r="A4" s="13" t="s">
        <v>5</v>
      </c>
      <c r="B4" s="14"/>
      <c r="C4" s="14"/>
      <c r="D4" s="15">
        <f>SUM(D5:D9)</f>
        <v>4275449830.6085601</v>
      </c>
      <c r="E4" s="15">
        <f>SUM(E5:E9)</f>
        <v>4245563994.4976325</v>
      </c>
    </row>
    <row r="5" spans="1:6" x14ac:dyDescent="0.25">
      <c r="A5" s="16" t="s">
        <v>6</v>
      </c>
      <c r="B5" s="17"/>
      <c r="C5" s="18"/>
      <c r="D5" s="19">
        <v>1845208186.8760099</v>
      </c>
      <c r="E5" s="20">
        <v>1837393814.5503399</v>
      </c>
    </row>
    <row r="6" spans="1:6" x14ac:dyDescent="0.25">
      <c r="A6" s="16" t="s">
        <v>7</v>
      </c>
      <c r="B6" s="17"/>
      <c r="C6" s="18"/>
      <c r="D6" s="19">
        <v>1951156079.03373</v>
      </c>
      <c r="E6" s="20">
        <v>1945494107.5297899</v>
      </c>
      <c r="F6" s="21"/>
    </row>
    <row r="7" spans="1:6" x14ac:dyDescent="0.25">
      <c r="A7" s="16" t="s">
        <v>8</v>
      </c>
      <c r="B7" s="17"/>
      <c r="C7" s="18"/>
      <c r="D7" s="19">
        <v>188346680.11986199</v>
      </c>
      <c r="E7" s="20">
        <v>182653851.99980301</v>
      </c>
    </row>
    <row r="8" spans="1:6" x14ac:dyDescent="0.25">
      <c r="A8" s="16" t="s">
        <v>9</v>
      </c>
      <c r="B8" s="17"/>
      <c r="C8" s="18"/>
      <c r="D8" s="19">
        <v>188346680.12005901</v>
      </c>
      <c r="E8" s="20">
        <v>182653851.99990201</v>
      </c>
    </row>
    <row r="9" spans="1:6" x14ac:dyDescent="0.25">
      <c r="A9" s="16" t="s">
        <v>10</v>
      </c>
      <c r="B9" s="17"/>
      <c r="C9" s="18"/>
      <c r="D9" s="19">
        <v>102392204.45889901</v>
      </c>
      <c r="E9" s="20">
        <v>97368368.417797402</v>
      </c>
    </row>
    <row r="10" spans="1:6" ht="15.75" x14ac:dyDescent="0.25">
      <c r="A10" s="22" t="s">
        <v>11</v>
      </c>
      <c r="B10" s="23"/>
      <c r="C10" s="24"/>
      <c r="D10" s="25">
        <v>2001524399.4415901</v>
      </c>
      <c r="E10" s="26">
        <v>2243197583.3413</v>
      </c>
    </row>
    <row r="11" spans="1:6" ht="15.75" x14ac:dyDescent="0.25">
      <c r="A11" s="22" t="s">
        <v>12</v>
      </c>
      <c r="B11" s="23"/>
      <c r="C11" s="24"/>
      <c r="D11" s="25">
        <v>443419888.58829898</v>
      </c>
      <c r="E11" s="26">
        <v>447192655.85506397</v>
      </c>
    </row>
    <row r="12" spans="1:6" ht="16.5" x14ac:dyDescent="0.3">
      <c r="A12" s="27" t="s">
        <v>13</v>
      </c>
      <c r="B12" s="28"/>
      <c r="C12" s="29"/>
      <c r="D12" s="12">
        <f>SUM(D13+D20+D23+D24)</f>
        <v>-6756449582.2178965</v>
      </c>
      <c r="E12" s="12">
        <f>SUM(E13+E20+E23+E24)</f>
        <v>-6955048413.9445419</v>
      </c>
    </row>
    <row r="13" spans="1:6" ht="15.75" x14ac:dyDescent="0.25">
      <c r="A13" s="30" t="s">
        <v>14</v>
      </c>
      <c r="B13" s="30"/>
      <c r="C13" s="30"/>
      <c r="D13" s="31">
        <f>SUM(D14:D19)</f>
        <v>-4573802256.1028519</v>
      </c>
      <c r="E13" s="31">
        <f>SUM(E14:E19)</f>
        <v>-4683640520.4705992</v>
      </c>
    </row>
    <row r="14" spans="1:6" x14ac:dyDescent="0.25">
      <c r="A14" s="16" t="s">
        <v>15</v>
      </c>
      <c r="B14" s="17"/>
      <c r="C14" s="18"/>
      <c r="D14" s="19">
        <v>-2030544590.8656833</v>
      </c>
      <c r="E14" s="19">
        <v>-2116111366.8896756</v>
      </c>
    </row>
    <row r="15" spans="1:6" x14ac:dyDescent="0.25">
      <c r="A15" s="16" t="s">
        <v>16</v>
      </c>
      <c r="B15" s="17"/>
      <c r="C15" s="18"/>
      <c r="D15" s="19">
        <v>-467030517.85673553</v>
      </c>
      <c r="E15" s="19">
        <v>-484903524.55870205</v>
      </c>
    </row>
    <row r="16" spans="1:6" x14ac:dyDescent="0.25">
      <c r="A16" s="16" t="s">
        <v>17</v>
      </c>
      <c r="B16" s="17"/>
      <c r="C16" s="18"/>
      <c r="D16" s="19">
        <v>-1698144189.4995084</v>
      </c>
      <c r="E16" s="19">
        <v>-1753582850.8059981</v>
      </c>
    </row>
    <row r="17" spans="1:6" x14ac:dyDescent="0.25">
      <c r="A17" s="16" t="s">
        <v>18</v>
      </c>
      <c r="B17" s="17"/>
      <c r="C17" s="18"/>
      <c r="D17" s="19">
        <v>-157675250.05771878</v>
      </c>
      <c r="E17" s="19">
        <v>-149269709.06843656</v>
      </c>
    </row>
    <row r="18" spans="1:6" x14ac:dyDescent="0.25">
      <c r="A18" s="16" t="s">
        <v>19</v>
      </c>
      <c r="B18" s="17"/>
      <c r="C18" s="18"/>
      <c r="D18" s="19">
        <v>-65213431.709242873</v>
      </c>
      <c r="E18" s="19">
        <v>-64691615.554768927</v>
      </c>
    </row>
    <row r="19" spans="1:6" x14ac:dyDescent="0.25">
      <c r="A19" s="16" t="s">
        <v>20</v>
      </c>
      <c r="B19" s="17"/>
      <c r="C19" s="18"/>
      <c r="D19" s="19">
        <v>-155194276.11396265</v>
      </c>
      <c r="E19" s="19">
        <v>-115081453.5930187</v>
      </c>
    </row>
    <row r="20" spans="1:6" ht="15.75" x14ac:dyDescent="0.25">
      <c r="A20" s="22" t="s">
        <v>21</v>
      </c>
      <c r="B20" s="23"/>
      <c r="C20" s="23"/>
      <c r="D20" s="31">
        <f>SUM(D21:D22)</f>
        <v>-918310634.07256627</v>
      </c>
      <c r="E20" s="31">
        <f>SUM(E21:E22)</f>
        <v>-900729777.8772862</v>
      </c>
    </row>
    <row r="21" spans="1:6" x14ac:dyDescent="0.25">
      <c r="A21" s="16" t="s">
        <v>22</v>
      </c>
      <c r="B21" s="17"/>
      <c r="C21" s="18"/>
      <c r="D21" s="19">
        <v>-672805427.77138638</v>
      </c>
      <c r="E21" s="19">
        <v>-667314260.23176014</v>
      </c>
    </row>
    <row r="22" spans="1:6" x14ac:dyDescent="0.25">
      <c r="A22" s="16" t="s">
        <v>23</v>
      </c>
      <c r="B22" s="17"/>
      <c r="C22" s="18"/>
      <c r="D22" s="19">
        <v>-245505206.30117995</v>
      </c>
      <c r="E22" s="19">
        <v>-233415517.64552605</v>
      </c>
    </row>
    <row r="23" spans="1:6" ht="15.75" x14ac:dyDescent="0.25">
      <c r="A23" s="32" t="s">
        <v>24</v>
      </c>
      <c r="B23" s="33"/>
      <c r="C23" s="34"/>
      <c r="D23" s="25">
        <v>-1111356442.2077682</v>
      </c>
      <c r="E23" s="25">
        <v>-1213408155.4169126</v>
      </c>
      <c r="F23" s="35"/>
    </row>
    <row r="24" spans="1:6" ht="15.75" x14ac:dyDescent="0.25">
      <c r="A24" s="22" t="s">
        <v>25</v>
      </c>
      <c r="B24" s="23"/>
      <c r="C24" s="24"/>
      <c r="D24" s="25">
        <v>-152980249.83470994</v>
      </c>
      <c r="E24" s="26">
        <v>-157269960.17974433</v>
      </c>
    </row>
    <row r="25" spans="1:6" ht="16.5" x14ac:dyDescent="0.3">
      <c r="A25" s="36" t="s">
        <v>26</v>
      </c>
      <c r="B25" s="37"/>
      <c r="C25" s="38"/>
      <c r="D25" s="39">
        <f>SUM(D12+D3)</f>
        <v>-36055463.579447746</v>
      </c>
      <c r="E25" s="39">
        <f>SUM(E12+E3)</f>
        <v>-19094180.250545502</v>
      </c>
    </row>
    <row r="26" spans="1:6" ht="15.75" x14ac:dyDescent="0.25">
      <c r="A26" s="40" t="s">
        <v>27</v>
      </c>
      <c r="B26" s="41"/>
      <c r="C26" s="42"/>
      <c r="D26" s="43">
        <v>35813629.179154381</v>
      </c>
      <c r="E26" s="43">
        <v>33501814.441592898</v>
      </c>
    </row>
    <row r="27" spans="1:6" ht="16.5" x14ac:dyDescent="0.3">
      <c r="A27" s="44" t="s">
        <v>28</v>
      </c>
      <c r="B27" s="45"/>
      <c r="C27" s="46"/>
      <c r="D27" s="47">
        <f>D25+D26</f>
        <v>-241834.40029336512</v>
      </c>
      <c r="E27" s="47">
        <f>E25+E26</f>
        <v>14407634.191047397</v>
      </c>
      <c r="F27" s="35"/>
    </row>
    <row r="28" spans="1:6" x14ac:dyDescent="0.25">
      <c r="A28" s="48"/>
      <c r="B28" s="48"/>
      <c r="C28" s="48"/>
      <c r="D28" s="49"/>
      <c r="E28" s="50"/>
    </row>
    <row r="29" spans="1:6" x14ac:dyDescent="0.25">
      <c r="A29" s="51" t="s">
        <v>29</v>
      </c>
      <c r="B29" s="51"/>
      <c r="C29" s="51"/>
      <c r="D29" s="49"/>
      <c r="E29" s="50"/>
    </row>
    <row r="30" spans="1:6" x14ac:dyDescent="0.25">
      <c r="A30" s="51"/>
      <c r="B30" s="51"/>
      <c r="C30" s="51"/>
    </row>
    <row r="31" spans="1:6" ht="11.45" customHeight="1" x14ac:dyDescent="0.25">
      <c r="A31" s="51"/>
      <c r="B31" s="51"/>
      <c r="C31" s="51"/>
    </row>
    <row r="36" spans="2:4" x14ac:dyDescent="0.25">
      <c r="B36" s="48"/>
      <c r="C36" s="48"/>
      <c r="D36" s="48"/>
    </row>
    <row r="37" spans="2:4" x14ac:dyDescent="0.25">
      <c r="D37"/>
    </row>
    <row r="38" spans="2:4" x14ac:dyDescent="0.25">
      <c r="D38"/>
    </row>
  </sheetData>
  <mergeCells count="24">
    <mergeCell ref="A23:C23"/>
    <mergeCell ref="A24:C24"/>
    <mergeCell ref="A25:C25"/>
    <mergeCell ref="A26:C26"/>
    <mergeCell ref="A27:C27"/>
    <mergeCell ref="A29:C31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</mergeCells>
  <pageMargins left="0.25" right="0.25" top="0.95833333333333337" bottom="0.75" header="0.3" footer="0.3"/>
  <pageSetup paperSize="9" fitToWidth="0" fitToHeight="0" orientation="portrait" r:id="rId1"/>
  <headerFooter>
    <oddHeader>&amp;L&amp;G&amp;R ØKONOMI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2022-06-20T10:01:19Z</dcterms:created>
  <dcterms:modified xsi:type="dcterms:W3CDTF">2022-06-20T10:01:23Z</dcterms:modified>
</cp:coreProperties>
</file>