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159772\Documents\au i tal dk\"/>
    </mc:Choice>
  </mc:AlternateContent>
  <bookViews>
    <workbookView xWindow="0" yWindow="0" windowWidth="28800" windowHeight="11700"/>
  </bookViews>
  <sheets>
    <sheet name="f3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K16" i="1"/>
  <c r="J16" i="1"/>
  <c r="I16" i="1"/>
  <c r="H16" i="1"/>
  <c r="G16" i="1"/>
  <c r="F16" i="1"/>
  <c r="E16" i="1"/>
  <c r="D16" i="1"/>
  <c r="C16" i="1"/>
  <c r="B16" i="1"/>
  <c r="L13" i="1"/>
  <c r="K13" i="1"/>
  <c r="J13" i="1"/>
  <c r="I13" i="1"/>
  <c r="H13" i="1"/>
  <c r="G13" i="1"/>
  <c r="F13" i="1"/>
  <c r="E13" i="1"/>
  <c r="D13" i="1"/>
  <c r="C13" i="1"/>
  <c r="B13" i="1"/>
  <c r="K10" i="1"/>
  <c r="J10" i="1"/>
  <c r="I10" i="1"/>
  <c r="H10" i="1"/>
  <c r="L10" i="1" s="1"/>
  <c r="G10" i="1"/>
  <c r="F10" i="1"/>
  <c r="E10" i="1"/>
  <c r="D10" i="1"/>
  <c r="C10" i="1"/>
  <c r="B10" i="1"/>
  <c r="K7" i="1"/>
  <c r="K19" i="1" s="1"/>
  <c r="J7" i="1"/>
  <c r="I7" i="1"/>
  <c r="H7" i="1"/>
  <c r="L7" i="1" s="1"/>
  <c r="G7" i="1"/>
  <c r="G19" i="1" s="1"/>
  <c r="F7" i="1"/>
  <c r="E7" i="1"/>
  <c r="D7" i="1"/>
  <c r="D19" i="1" s="1"/>
  <c r="C7" i="1"/>
  <c r="C19" i="1" s="1"/>
  <c r="B7" i="1"/>
  <c r="K4" i="1"/>
  <c r="J4" i="1"/>
  <c r="J19" i="1" s="1"/>
  <c r="I4" i="1"/>
  <c r="I19" i="1" s="1"/>
  <c r="G4" i="1"/>
  <c r="F4" i="1"/>
  <c r="F19" i="1" s="1"/>
  <c r="E4" i="1"/>
  <c r="E19" i="1" s="1"/>
  <c r="D4" i="1"/>
  <c r="C4" i="1"/>
  <c r="B4" i="1"/>
  <c r="B19" i="1" s="1"/>
  <c r="H4" i="1" l="1"/>
  <c r="L4" i="1" l="1"/>
  <c r="L19" i="1" s="1"/>
  <c r="H19" i="1"/>
</calcChain>
</file>

<file path=xl/sharedStrings.xml><?xml version="1.0" encoding="utf-8"?>
<sst xmlns="http://schemas.openxmlformats.org/spreadsheetml/2006/main" count="31" uniqueCount="21">
  <si>
    <t>F3A. Personalets kønsfordeling fordelt på stillingskategorier i 2019 (årsværk)</t>
  </si>
  <si>
    <t>Årsværk</t>
  </si>
  <si>
    <t>Professor</t>
  </si>
  <si>
    <t>Lektor/
seniorforsker/
seniorrådgiver</t>
  </si>
  <si>
    <t>Adjunkt</t>
  </si>
  <si>
    <t>Postdoc</t>
  </si>
  <si>
    <t>Ansat ph.d.</t>
  </si>
  <si>
    <t>Anden VIP</t>
  </si>
  <si>
    <t>VIP 
i alt</t>
  </si>
  <si>
    <t>DVIP</t>
  </si>
  <si>
    <t>TAP</t>
  </si>
  <si>
    <t>DTAP</t>
  </si>
  <si>
    <t>I alt</t>
  </si>
  <si>
    <t>Arts</t>
  </si>
  <si>
    <t>Mænd</t>
  </si>
  <si>
    <t>Kvinder</t>
  </si>
  <si>
    <t>Science and Technology</t>
  </si>
  <si>
    <t>Health</t>
  </si>
  <si>
    <t>Aarhus BSS</t>
  </si>
  <si>
    <t>Fællesområdet</t>
  </si>
  <si>
    <t>Hovedtotal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</si>
</sst>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#,##0.00;\-#,##0.00;0"/>
    <numFmt numFmtId="167" formatCode="#,##0;\-#,##0;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3" fillId="0" borderId="0" xfId="0" applyFont="1"/>
    <xf numFmtId="165" fontId="3" fillId="0" borderId="0" xfId="1" applyNumberFormat="1" applyFont="1"/>
    <xf numFmtId="0" fontId="4" fillId="0" borderId="0" xfId="0" applyFont="1"/>
    <xf numFmtId="0" fontId="0" fillId="0" borderId="0" xfId="0" applyAlignment="1">
      <alignment wrapText="1"/>
    </xf>
    <xf numFmtId="165" fontId="0" fillId="0" borderId="0" xfId="1" applyNumberFormat="1" applyFont="1"/>
    <xf numFmtId="165" fontId="0" fillId="0" borderId="0" xfId="1" applyNumberFormat="1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164" fontId="0" fillId="0" borderId="0" xfId="0" applyNumberFormat="1"/>
    <xf numFmtId="164" fontId="0" fillId="0" borderId="0" xfId="1" applyNumberFormat="1" applyFont="1" applyAlignment="1">
      <alignment horizontal="left"/>
    </xf>
    <xf numFmtId="164" fontId="0" fillId="0" borderId="0" xfId="1" applyNumberFormat="1" applyFont="1"/>
    <xf numFmtId="0" fontId="3" fillId="3" borderId="4" xfId="0" applyFont="1" applyFill="1" applyBorder="1" applyAlignment="1">
      <alignment horizontal="left"/>
    </xf>
    <xf numFmtId="3" fontId="3" fillId="3" borderId="4" xfId="2" applyNumberFormat="1" applyFont="1" applyFill="1" applyBorder="1" applyAlignment="1">
      <alignment horizontal="right"/>
    </xf>
    <xf numFmtId="3" fontId="3" fillId="4" borderId="4" xfId="2" applyNumberFormat="1" applyFont="1" applyFill="1" applyBorder="1" applyAlignment="1">
      <alignment horizontal="right"/>
    </xf>
    <xf numFmtId="166" fontId="0" fillId="0" borderId="0" xfId="0" applyNumberFormat="1"/>
    <xf numFmtId="0" fontId="0" fillId="0" borderId="4" xfId="0" applyBorder="1"/>
    <xf numFmtId="3" fontId="5" fillId="0" borderId="4" xfId="3" applyNumberFormat="1" applyBorder="1"/>
    <xf numFmtId="167" fontId="0" fillId="0" borderId="4" xfId="0" applyNumberFormat="1" applyBorder="1"/>
    <xf numFmtId="3" fontId="1" fillId="4" borderId="4" xfId="2" applyNumberFormat="1" applyFont="1" applyFill="1" applyBorder="1"/>
    <xf numFmtId="3" fontId="1" fillId="4" borderId="4" xfId="2" applyNumberFormat="1" applyFont="1" applyFill="1" applyBorder="1" applyAlignment="1">
      <alignment horizontal="right"/>
    </xf>
    <xf numFmtId="164" fontId="0" fillId="0" borderId="0" xfId="1" applyNumberFormat="1" applyFont="1" applyAlignment="1">
      <alignment horizontal="left" indent="1"/>
    </xf>
    <xf numFmtId="0" fontId="3" fillId="3" borderId="4" xfId="0" applyFont="1" applyFill="1" applyBorder="1" applyAlignment="1">
      <alignment horizontal="left" wrapText="1"/>
    </xf>
    <xf numFmtId="3" fontId="3" fillId="4" borderId="4" xfId="2" applyNumberFormat="1" applyFont="1" applyFill="1" applyBorder="1"/>
    <xf numFmtId="0" fontId="3" fillId="5" borderId="4" xfId="0" applyFont="1" applyFill="1" applyBorder="1" applyAlignment="1">
      <alignment horizontal="left"/>
    </xf>
    <xf numFmtId="3" fontId="3" fillId="5" borderId="4" xfId="2" applyNumberFormat="1" applyFont="1" applyFill="1" applyBorder="1"/>
    <xf numFmtId="3" fontId="3" fillId="6" borderId="4" xfId="2" applyNumberFormat="1" applyFont="1" applyFill="1" applyBorder="1"/>
    <xf numFmtId="3" fontId="3" fillId="6" borderId="4" xfId="2" applyNumberFormat="1" applyFont="1" applyFill="1" applyBorder="1" applyAlignment="1">
      <alignment horizontal="right"/>
    </xf>
    <xf numFmtId="165" fontId="0" fillId="0" borderId="0" xfId="1" applyNumberFormat="1" applyFont="1" applyAlignment="1">
      <alignment horizontal="left" indent="1"/>
    </xf>
    <xf numFmtId="165" fontId="0" fillId="0" borderId="0" xfId="1" applyNumberFormat="1" applyFont="1" applyAlignment="1">
      <alignment horizontal="left"/>
    </xf>
  </cellXfs>
  <cellStyles count="4">
    <cellStyle name="Komma" xfId="1" builtinId="3"/>
    <cellStyle name="Komma 2" xfId="2"/>
    <cellStyle name="Normal" xfId="0" builtinId="0"/>
    <cellStyle name="Normal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view="pageLayout" zoomScaleNormal="100" workbookViewId="0">
      <selection activeCell="A2" sqref="A2"/>
    </sheetView>
  </sheetViews>
  <sheetFormatPr defaultColWidth="8.85546875" defaultRowHeight="15" x14ac:dyDescent="0.25"/>
  <cols>
    <col min="1" max="1" width="13" customWidth="1"/>
    <col min="2" max="2" width="9.7109375" customWidth="1"/>
    <col min="3" max="3" width="13.5703125" customWidth="1"/>
    <col min="4" max="4" width="8.28515625" customWidth="1"/>
    <col min="5" max="5" width="8.42578125" customWidth="1"/>
    <col min="6" max="6" width="6.42578125" customWidth="1"/>
    <col min="7" max="7" width="7" customWidth="1"/>
    <col min="8" max="12" width="6.42578125" customWidth="1"/>
    <col min="18" max="23" width="8.85546875" style="5"/>
  </cols>
  <sheetData>
    <row r="1" spans="1:23" s="1" customFormat="1" x14ac:dyDescent="0.25">
      <c r="R1" s="2"/>
      <c r="S1" s="2"/>
      <c r="T1" s="2"/>
      <c r="U1" s="2"/>
      <c r="V1" s="2"/>
      <c r="W1" s="2"/>
    </row>
    <row r="2" spans="1:23" s="4" customFormat="1" ht="17.25" x14ac:dyDescent="0.3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O2"/>
      <c r="P2"/>
      <c r="Q2"/>
      <c r="R2" s="5"/>
      <c r="S2" s="6"/>
      <c r="T2" s="6"/>
      <c r="U2" s="6"/>
      <c r="V2" s="6"/>
      <c r="W2" s="6"/>
    </row>
    <row r="3" spans="1:23" ht="53.1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9" t="s">
        <v>12</v>
      </c>
      <c r="P3" s="10"/>
      <c r="Q3" s="10"/>
      <c r="R3" s="11"/>
      <c r="S3" s="12"/>
      <c r="T3" s="12"/>
      <c r="U3" s="12"/>
      <c r="V3" s="12"/>
    </row>
    <row r="4" spans="1:23" x14ac:dyDescent="0.25">
      <c r="A4" s="13" t="s">
        <v>13</v>
      </c>
      <c r="B4" s="14">
        <f>B5+B6</f>
        <v>81.403480000000073</v>
      </c>
      <c r="C4" s="14">
        <f t="shared" ref="C4:K4" si="0">C5+C6</f>
        <v>337.73985999999843</v>
      </c>
      <c r="D4" s="14">
        <f>SUM(D5:D6)</f>
        <v>57.406410000000051</v>
      </c>
      <c r="E4" s="14">
        <f t="shared" si="0"/>
        <v>48.988200000000035</v>
      </c>
      <c r="F4" s="14">
        <f t="shared" si="0"/>
        <v>175.86785000000015</v>
      </c>
      <c r="G4" s="14">
        <f t="shared" si="0"/>
        <v>91.517320000000041</v>
      </c>
      <c r="H4" s="15">
        <f>SUM(B4:G4)</f>
        <v>792.92311999999868</v>
      </c>
      <c r="I4" s="14">
        <f t="shared" si="0"/>
        <v>79.411050000000046</v>
      </c>
      <c r="J4" s="14">
        <f t="shared" si="0"/>
        <v>346.6319499999986</v>
      </c>
      <c r="K4" s="14">
        <f t="shared" si="0"/>
        <v>63.793910000000004</v>
      </c>
      <c r="L4" s="15">
        <f>H4+I4+J4+K4</f>
        <v>1282.7600299999974</v>
      </c>
      <c r="O4" s="16"/>
      <c r="P4" s="10"/>
      <c r="Q4" s="10"/>
      <c r="R4" s="11"/>
      <c r="S4" s="12"/>
      <c r="T4" s="12"/>
      <c r="U4" s="12"/>
      <c r="V4" s="12"/>
    </row>
    <row r="5" spans="1:23" x14ac:dyDescent="0.25">
      <c r="A5" s="17" t="s">
        <v>14</v>
      </c>
      <c r="B5" s="18">
        <v>50.944330000000043</v>
      </c>
      <c r="C5" s="18">
        <v>188.85758999999885</v>
      </c>
      <c r="D5" s="18">
        <v>25.583070000000024</v>
      </c>
      <c r="E5" s="19">
        <v>18.999980000000008</v>
      </c>
      <c r="F5" s="18">
        <v>72.619230000000016</v>
      </c>
      <c r="G5" s="18">
        <v>44.332570000000018</v>
      </c>
      <c r="H5" s="20">
        <v>401.33676999999898</v>
      </c>
      <c r="I5" s="18">
        <v>42.937750000000008</v>
      </c>
      <c r="J5" s="18">
        <v>113.2405700000001</v>
      </c>
      <c r="K5" s="18">
        <v>21.251809999999999</v>
      </c>
      <c r="L5" s="21">
        <v>578.76689999999905</v>
      </c>
      <c r="O5" s="16"/>
      <c r="P5" s="10"/>
      <c r="Q5" s="10"/>
      <c r="R5" s="22"/>
      <c r="S5" s="12"/>
      <c r="T5" s="12"/>
      <c r="U5" s="12"/>
      <c r="V5" s="12"/>
    </row>
    <row r="6" spans="1:23" x14ac:dyDescent="0.25">
      <c r="A6" s="17" t="s">
        <v>15</v>
      </c>
      <c r="B6" s="18">
        <v>30.459150000000029</v>
      </c>
      <c r="C6" s="18">
        <v>148.88226999999961</v>
      </c>
      <c r="D6" s="18">
        <v>31.823340000000023</v>
      </c>
      <c r="E6" s="19">
        <v>29.988220000000027</v>
      </c>
      <c r="F6" s="18">
        <v>103.24862000000013</v>
      </c>
      <c r="G6" s="18">
        <v>47.184750000000022</v>
      </c>
      <c r="H6" s="20">
        <v>391.58634999999981</v>
      </c>
      <c r="I6" s="18">
        <v>36.473300000000037</v>
      </c>
      <c r="J6" s="18">
        <v>233.39137999999849</v>
      </c>
      <c r="K6" s="18">
        <v>42.542100000000005</v>
      </c>
      <c r="L6" s="21">
        <v>703.99312999999836</v>
      </c>
      <c r="O6" s="16"/>
      <c r="P6" s="10"/>
      <c r="Q6" s="10"/>
      <c r="R6" s="22"/>
      <c r="S6" s="12"/>
      <c r="T6" s="12"/>
      <c r="U6" s="12"/>
      <c r="V6" s="12"/>
    </row>
    <row r="7" spans="1:23" ht="30" x14ac:dyDescent="0.25">
      <c r="A7" s="23" t="s">
        <v>16</v>
      </c>
      <c r="B7" s="14">
        <f>B8+B9</f>
        <v>144.63890999999873</v>
      </c>
      <c r="C7" s="14">
        <f t="shared" ref="C7:K7" si="1">C8+C9</f>
        <v>409.24226999999809</v>
      </c>
      <c r="D7" s="14">
        <f>SUM(D8:D9)</f>
        <v>114.96272000000012</v>
      </c>
      <c r="E7" s="14">
        <f t="shared" si="1"/>
        <v>394.23609999999798</v>
      </c>
      <c r="F7" s="14">
        <f t="shared" si="1"/>
        <v>444.30075999999877</v>
      </c>
      <c r="G7" s="14">
        <f t="shared" si="1"/>
        <v>223.80151999999978</v>
      </c>
      <c r="H7" s="24">
        <f t="shared" si="1"/>
        <v>1731.1822799999936</v>
      </c>
      <c r="I7" s="14">
        <f t="shared" si="1"/>
        <v>72.323049999999981</v>
      </c>
      <c r="J7" s="14">
        <f t="shared" si="1"/>
        <v>1221.9288599999916</v>
      </c>
      <c r="K7" s="14">
        <f t="shared" si="1"/>
        <v>68.97054</v>
      </c>
      <c r="L7" s="15">
        <f t="shared" ref="L7:L10" si="2">H7+I7+J7+K7</f>
        <v>3094.4047299999852</v>
      </c>
      <c r="M7" s="16"/>
      <c r="O7" s="16"/>
      <c r="P7" s="10"/>
      <c r="Q7" s="10"/>
      <c r="R7" s="11"/>
      <c r="S7" s="12"/>
      <c r="T7" s="12"/>
      <c r="U7" s="12"/>
      <c r="V7" s="12"/>
    </row>
    <row r="8" spans="1:23" x14ac:dyDescent="0.25">
      <c r="A8" s="17" t="s">
        <v>14</v>
      </c>
      <c r="B8" s="18">
        <v>128.32079999999871</v>
      </c>
      <c r="C8" s="18">
        <v>312.83866999999799</v>
      </c>
      <c r="D8" s="18">
        <v>86.765290000000093</v>
      </c>
      <c r="E8" s="19">
        <v>249.12782999999854</v>
      </c>
      <c r="F8" s="18">
        <v>257.82606999999928</v>
      </c>
      <c r="G8" s="18">
        <v>155.62650999999974</v>
      </c>
      <c r="H8" s="20">
        <v>1190.5051699999945</v>
      </c>
      <c r="I8" s="18">
        <v>55.117529999999988</v>
      </c>
      <c r="J8" s="18">
        <v>526.28761999999654</v>
      </c>
      <c r="K8" s="18">
        <v>35.937559999999998</v>
      </c>
      <c r="L8" s="21">
        <v>1807.8478799999909</v>
      </c>
      <c r="M8" s="16"/>
      <c r="O8" s="16"/>
      <c r="P8" s="10"/>
      <c r="Q8" s="10"/>
      <c r="R8" s="22"/>
      <c r="S8" s="12"/>
      <c r="T8" s="12"/>
      <c r="U8" s="12"/>
      <c r="V8" s="12"/>
    </row>
    <row r="9" spans="1:23" x14ac:dyDescent="0.25">
      <c r="A9" s="17" t="s">
        <v>15</v>
      </c>
      <c r="B9" s="18">
        <v>16.318110000000008</v>
      </c>
      <c r="C9" s="18">
        <v>96.403600000000097</v>
      </c>
      <c r="D9" s="18">
        <v>28.197430000000022</v>
      </c>
      <c r="E9" s="19">
        <v>145.10826999999944</v>
      </c>
      <c r="F9" s="18">
        <v>186.4746899999995</v>
      </c>
      <c r="G9" s="18">
        <v>68.175010000000043</v>
      </c>
      <c r="H9" s="20">
        <v>540.67710999999917</v>
      </c>
      <c r="I9" s="18">
        <v>17.205519999999989</v>
      </c>
      <c r="J9" s="18">
        <v>695.64123999999504</v>
      </c>
      <c r="K9" s="18">
        <v>33.032980000000002</v>
      </c>
      <c r="L9" s="21">
        <v>1286.556849999994</v>
      </c>
      <c r="O9" s="16"/>
      <c r="P9" s="10"/>
      <c r="Q9" s="10"/>
      <c r="R9" s="22"/>
      <c r="S9" s="12"/>
      <c r="T9" s="12"/>
      <c r="U9" s="12"/>
      <c r="V9" s="12"/>
    </row>
    <row r="10" spans="1:23" x14ac:dyDescent="0.25">
      <c r="A10" s="13" t="s">
        <v>17</v>
      </c>
      <c r="B10" s="14">
        <f t="shared" ref="B10:G10" si="3">B11+B12</f>
        <v>109.34595000000023</v>
      </c>
      <c r="C10" s="14">
        <f t="shared" si="3"/>
        <v>167.74297999999945</v>
      </c>
      <c r="D10" s="14">
        <f>SUM(D11:D12)</f>
        <v>55.315130000000025</v>
      </c>
      <c r="E10" s="14">
        <f t="shared" si="3"/>
        <v>125.61192999999969</v>
      </c>
      <c r="F10" s="14">
        <f t="shared" si="3"/>
        <v>260.13418999999976</v>
      </c>
      <c r="G10" s="14">
        <f t="shared" si="3"/>
        <v>85.37810000000006</v>
      </c>
      <c r="H10" s="24">
        <f t="shared" ref="H10" si="4">SUM(B10:G10)</f>
        <v>803.5282799999992</v>
      </c>
      <c r="I10" s="14">
        <f>I11+I12</f>
        <v>79.692639999999997</v>
      </c>
      <c r="J10" s="14">
        <f t="shared" ref="J10:K10" si="5">J11+J12</f>
        <v>640.85980999999822</v>
      </c>
      <c r="K10" s="14">
        <f t="shared" si="5"/>
        <v>19.003059999999998</v>
      </c>
      <c r="L10" s="15">
        <f t="shared" si="2"/>
        <v>1543.0837899999974</v>
      </c>
      <c r="O10" s="16"/>
      <c r="P10" s="10"/>
      <c r="Q10" s="10"/>
      <c r="R10" s="11"/>
      <c r="S10" s="12"/>
      <c r="T10" s="12"/>
      <c r="U10" s="12"/>
      <c r="V10" s="12"/>
    </row>
    <row r="11" spans="1:23" x14ac:dyDescent="0.25">
      <c r="A11" s="17" t="s">
        <v>14</v>
      </c>
      <c r="B11" s="18">
        <v>81.56439000000023</v>
      </c>
      <c r="C11" s="18">
        <v>94.144449999999665</v>
      </c>
      <c r="D11" s="18">
        <v>32.51083000000002</v>
      </c>
      <c r="E11" s="19">
        <v>56.759420000000041</v>
      </c>
      <c r="F11" s="18">
        <v>101.95471999999975</v>
      </c>
      <c r="G11" s="18">
        <v>37.579550000000033</v>
      </c>
      <c r="H11" s="20">
        <v>404.51335999999981</v>
      </c>
      <c r="I11" s="18">
        <v>40.371390000000005</v>
      </c>
      <c r="J11" s="18">
        <v>166.11846999999895</v>
      </c>
      <c r="K11" s="18">
        <v>8.4691100000000006</v>
      </c>
      <c r="L11" s="21">
        <v>619.47232999999881</v>
      </c>
      <c r="O11" s="16"/>
      <c r="P11" s="10"/>
      <c r="Q11" s="10"/>
      <c r="R11" s="22"/>
      <c r="S11" s="12"/>
      <c r="T11" s="12"/>
      <c r="U11" s="12"/>
      <c r="V11" s="12"/>
    </row>
    <row r="12" spans="1:23" x14ac:dyDescent="0.25">
      <c r="A12" s="17" t="s">
        <v>15</v>
      </c>
      <c r="B12" s="18">
        <v>27.781559999999999</v>
      </c>
      <c r="C12" s="18">
        <v>73.598529999999784</v>
      </c>
      <c r="D12" s="18">
        <v>22.804300000000005</v>
      </c>
      <c r="E12" s="19">
        <v>68.852509999999654</v>
      </c>
      <c r="F12" s="18">
        <v>158.17946999999998</v>
      </c>
      <c r="G12" s="18">
        <v>47.798550000000027</v>
      </c>
      <c r="H12" s="20">
        <v>399.01491999999945</v>
      </c>
      <c r="I12" s="18">
        <v>39.321249999999992</v>
      </c>
      <c r="J12" s="18">
        <v>474.7413399999993</v>
      </c>
      <c r="K12" s="18">
        <v>10.533949999999999</v>
      </c>
      <c r="L12" s="21">
        <v>923.61145999999871</v>
      </c>
      <c r="O12" s="16"/>
      <c r="P12" s="10"/>
      <c r="Q12" s="10"/>
      <c r="R12" s="22"/>
      <c r="S12" s="12"/>
      <c r="T12" s="12"/>
      <c r="U12" s="12"/>
      <c r="V12" s="12"/>
    </row>
    <row r="13" spans="1:23" x14ac:dyDescent="0.25">
      <c r="A13" s="13" t="s">
        <v>18</v>
      </c>
      <c r="B13" s="14">
        <f>B14+B15</f>
        <v>156.48326999999961</v>
      </c>
      <c r="C13" s="14">
        <f t="shared" ref="C13:L13" si="6">C14+C15</f>
        <v>188.62375999999955</v>
      </c>
      <c r="D13" s="14">
        <f>SUM(D14:D15)</f>
        <v>95.942480000000089</v>
      </c>
      <c r="E13" s="14">
        <f t="shared" si="6"/>
        <v>62.895770000000049</v>
      </c>
      <c r="F13" s="14">
        <f t="shared" si="6"/>
        <v>182.16263000000015</v>
      </c>
      <c r="G13" s="14">
        <f t="shared" si="6"/>
        <v>85.87904000000006</v>
      </c>
      <c r="H13" s="24">
        <f t="shared" si="6"/>
        <v>771.98694999999952</v>
      </c>
      <c r="I13" s="14">
        <f t="shared" si="6"/>
        <v>134.88092999999995</v>
      </c>
      <c r="J13" s="14">
        <f t="shared" si="6"/>
        <v>407.0176199999994</v>
      </c>
      <c r="K13" s="14">
        <f t="shared" si="6"/>
        <v>64.426119999999997</v>
      </c>
      <c r="L13" s="15">
        <f t="shared" si="6"/>
        <v>1378.311619999999</v>
      </c>
      <c r="O13" s="16"/>
      <c r="P13" s="10"/>
      <c r="Q13" s="10"/>
      <c r="R13" s="11"/>
      <c r="S13" s="12"/>
      <c r="T13" s="12"/>
      <c r="U13" s="12"/>
      <c r="V13" s="12"/>
    </row>
    <row r="14" spans="1:23" x14ac:dyDescent="0.25">
      <c r="A14" s="17" t="s">
        <v>14</v>
      </c>
      <c r="B14" s="18">
        <v>114.71779999999956</v>
      </c>
      <c r="C14" s="18">
        <v>117.0876599999995</v>
      </c>
      <c r="D14" s="18">
        <v>55.312700000000049</v>
      </c>
      <c r="E14" s="19">
        <v>29.776480000000021</v>
      </c>
      <c r="F14" s="18">
        <v>98.612979999999936</v>
      </c>
      <c r="G14" s="18">
        <v>46.787120000000044</v>
      </c>
      <c r="H14" s="20">
        <v>462.29473999999914</v>
      </c>
      <c r="I14" s="18">
        <v>96.397599999999969</v>
      </c>
      <c r="J14" s="18">
        <v>108.11864000000011</v>
      </c>
      <c r="K14" s="18">
        <v>29.108080000000001</v>
      </c>
      <c r="L14" s="21">
        <v>695.91905999999926</v>
      </c>
      <c r="O14" s="16"/>
      <c r="P14" s="10"/>
      <c r="Q14" s="10"/>
      <c r="R14" s="12"/>
      <c r="S14" s="12"/>
      <c r="T14" s="12"/>
      <c r="U14" s="12"/>
      <c r="V14" s="12"/>
    </row>
    <row r="15" spans="1:23" x14ac:dyDescent="0.25">
      <c r="A15" s="17" t="s">
        <v>15</v>
      </c>
      <c r="B15" s="18">
        <v>41.765470000000043</v>
      </c>
      <c r="C15" s="18">
        <v>71.536100000000047</v>
      </c>
      <c r="D15" s="18">
        <v>40.629780000000039</v>
      </c>
      <c r="E15" s="19">
        <v>33.119290000000028</v>
      </c>
      <c r="F15" s="18">
        <v>83.549650000000199</v>
      </c>
      <c r="G15" s="18">
        <v>39.091920000000023</v>
      </c>
      <c r="H15" s="20">
        <v>309.69221000000039</v>
      </c>
      <c r="I15" s="18">
        <v>38.483329999999974</v>
      </c>
      <c r="J15" s="18">
        <v>298.89897999999931</v>
      </c>
      <c r="K15" s="18">
        <v>35.318040000000003</v>
      </c>
      <c r="L15" s="21">
        <v>682.39255999999966</v>
      </c>
      <c r="O15" s="16"/>
      <c r="P15" s="10"/>
      <c r="Q15" s="10"/>
      <c r="R15" s="22"/>
      <c r="S15" s="12"/>
      <c r="T15" s="12"/>
      <c r="U15" s="12"/>
      <c r="V15" s="12"/>
    </row>
    <row r="16" spans="1:23" x14ac:dyDescent="0.25">
      <c r="A16" s="13" t="s">
        <v>19</v>
      </c>
      <c r="B16" s="14">
        <f>B17+B18</f>
        <v>4.5134099999999995</v>
      </c>
      <c r="C16" s="14">
        <f t="shared" ref="C16:L16" si="7">C17+C18</f>
        <v>13.881880000000002</v>
      </c>
      <c r="D16" s="14">
        <f>SUM(D17:D18)</f>
        <v>7.2719199999999979</v>
      </c>
      <c r="E16" s="14">
        <f t="shared" si="7"/>
        <v>3.2689800000000004</v>
      </c>
      <c r="F16" s="14">
        <f t="shared" si="7"/>
        <v>0</v>
      </c>
      <c r="G16" s="14">
        <f t="shared" si="7"/>
        <v>0</v>
      </c>
      <c r="H16" s="24">
        <f t="shared" si="7"/>
        <v>28.93619</v>
      </c>
      <c r="I16" s="14">
        <f t="shared" si="7"/>
        <v>1.1765299999999999</v>
      </c>
      <c r="J16" s="14">
        <f t="shared" si="7"/>
        <v>647.14383999999552</v>
      </c>
      <c r="K16" s="14">
        <f t="shared" si="7"/>
        <v>63.973820000000003</v>
      </c>
      <c r="L16" s="15">
        <f t="shared" si="7"/>
        <v>741.23037999999542</v>
      </c>
      <c r="O16" s="16"/>
      <c r="P16" s="10"/>
      <c r="Q16" s="10"/>
      <c r="R16" s="11"/>
      <c r="S16" s="12"/>
      <c r="T16" s="12"/>
      <c r="U16" s="12"/>
      <c r="V16" s="12"/>
    </row>
    <row r="17" spans="1:23" x14ac:dyDescent="0.25">
      <c r="A17" s="17" t="s">
        <v>14</v>
      </c>
      <c r="B17" s="18">
        <v>2.9843899999999994</v>
      </c>
      <c r="C17" s="18">
        <v>5.8708900000000011</v>
      </c>
      <c r="D17" s="18">
        <v>3.5370399999999993</v>
      </c>
      <c r="E17" s="19">
        <v>2.2690200000000003</v>
      </c>
      <c r="F17" s="18">
        <v>0</v>
      </c>
      <c r="G17" s="18">
        <v>0</v>
      </c>
      <c r="H17" s="20">
        <v>14.661339999999999</v>
      </c>
      <c r="I17" s="18">
        <v>1.11174</v>
      </c>
      <c r="J17" s="18">
        <v>270.44070999999786</v>
      </c>
      <c r="K17" s="18">
        <v>25.297490000000003</v>
      </c>
      <c r="L17" s="21">
        <v>311.51127999999784</v>
      </c>
      <c r="O17" s="16"/>
      <c r="P17" s="10"/>
      <c r="Q17" s="10"/>
      <c r="R17" s="22"/>
      <c r="S17" s="12"/>
      <c r="T17" s="12"/>
      <c r="U17" s="12"/>
      <c r="V17" s="12"/>
      <c r="W17"/>
    </row>
    <row r="18" spans="1:23" x14ac:dyDescent="0.25">
      <c r="A18" s="17" t="s">
        <v>15</v>
      </c>
      <c r="B18" s="18">
        <v>1.52902</v>
      </c>
      <c r="C18" s="18">
        <v>8.0109900000000014</v>
      </c>
      <c r="D18" s="18">
        <v>3.7348799999999991</v>
      </c>
      <c r="E18" s="19">
        <v>0.99996000000000007</v>
      </c>
      <c r="F18" s="18">
        <v>0</v>
      </c>
      <c r="G18" s="18">
        <v>0</v>
      </c>
      <c r="H18" s="20">
        <v>14.274850000000001</v>
      </c>
      <c r="I18" s="18">
        <v>6.479E-2</v>
      </c>
      <c r="J18" s="18">
        <v>376.70312999999766</v>
      </c>
      <c r="K18" s="18">
        <v>38.67633</v>
      </c>
      <c r="L18" s="21">
        <v>429.71909999999764</v>
      </c>
      <c r="O18" s="16"/>
      <c r="P18" s="10"/>
      <c r="Q18" s="10"/>
      <c r="R18" s="22"/>
      <c r="S18" s="12"/>
      <c r="T18" s="12"/>
      <c r="U18" s="12"/>
      <c r="V18" s="12"/>
      <c r="W18"/>
    </row>
    <row r="19" spans="1:23" x14ac:dyDescent="0.25">
      <c r="A19" s="25" t="s">
        <v>20</v>
      </c>
      <c r="B19" s="26">
        <f t="shared" ref="B19:L19" si="8">B4+B7+B13+B10+B16</f>
        <v>496.38501999999869</v>
      </c>
      <c r="C19" s="26">
        <f t="shared" si="8"/>
        <v>1117.2307499999954</v>
      </c>
      <c r="D19" s="26">
        <f t="shared" si="8"/>
        <v>330.89866000000029</v>
      </c>
      <c r="E19" s="26">
        <f t="shared" si="8"/>
        <v>635.00097999999775</v>
      </c>
      <c r="F19" s="26">
        <f t="shared" si="8"/>
        <v>1062.4654299999988</v>
      </c>
      <c r="G19" s="26">
        <f t="shared" si="8"/>
        <v>486.5759799999999</v>
      </c>
      <c r="H19" s="27">
        <f t="shared" si="8"/>
        <v>4128.5568199999916</v>
      </c>
      <c r="I19" s="26">
        <f t="shared" si="8"/>
        <v>367.48419999999993</v>
      </c>
      <c r="J19" s="26">
        <f t="shared" si="8"/>
        <v>3263.5820799999833</v>
      </c>
      <c r="K19" s="26">
        <f t="shared" si="8"/>
        <v>280.16745000000003</v>
      </c>
      <c r="L19" s="28">
        <f t="shared" si="8"/>
        <v>8039.7905499999742</v>
      </c>
      <c r="O19" s="16"/>
      <c r="P19" s="16"/>
      <c r="Q19" s="16"/>
      <c r="R19" s="29"/>
      <c r="W19"/>
    </row>
    <row r="20" spans="1:23" x14ac:dyDescent="0.25">
      <c r="A20" s="17" t="s">
        <v>14</v>
      </c>
      <c r="B20" s="18">
        <v>378.53170999999855</v>
      </c>
      <c r="C20" s="18">
        <v>718.79925999999602</v>
      </c>
      <c r="D20" s="18">
        <v>203.70893000000018</v>
      </c>
      <c r="E20" s="19">
        <v>356.93272999999857</v>
      </c>
      <c r="F20" s="18">
        <v>531.01299999999901</v>
      </c>
      <c r="G20" s="18">
        <v>284.32574999999986</v>
      </c>
      <c r="H20" s="20">
        <v>2473.3113799999924</v>
      </c>
      <c r="I20" s="18">
        <v>235.93600999999995</v>
      </c>
      <c r="J20" s="18">
        <v>1184.2060099999935</v>
      </c>
      <c r="K20" s="18">
        <v>120.06405000000001</v>
      </c>
      <c r="L20" s="21">
        <v>4013.5174499999857</v>
      </c>
      <c r="O20" s="16"/>
      <c r="P20" s="16"/>
      <c r="Q20" s="16"/>
      <c r="R20" s="30"/>
      <c r="W20"/>
    </row>
    <row r="21" spans="1:23" x14ac:dyDescent="0.25">
      <c r="A21" s="17" t="s">
        <v>15</v>
      </c>
      <c r="B21" s="18">
        <v>117.85331000000008</v>
      </c>
      <c r="C21" s="18">
        <v>398.43148999999949</v>
      </c>
      <c r="D21" s="18">
        <v>127.18973000000008</v>
      </c>
      <c r="E21" s="19">
        <v>278.06824999999913</v>
      </c>
      <c r="F21" s="18">
        <v>531.45242999999982</v>
      </c>
      <c r="G21" s="18">
        <v>202.2502300000001</v>
      </c>
      <c r="H21" s="20">
        <v>1655.2454399999988</v>
      </c>
      <c r="I21" s="18">
        <v>131.54818999999998</v>
      </c>
      <c r="J21" s="18">
        <v>2079.3760699999898</v>
      </c>
      <c r="K21" s="18">
        <v>160.10340000000002</v>
      </c>
      <c r="L21" s="21">
        <v>4026.2730999999885</v>
      </c>
    </row>
  </sheetData>
  <pageMargins left="0.25" right="0.25" top="0.75" bottom="0.75" header="0.3" footer="0.3"/>
  <pageSetup paperSize="9" orientation="portrait" r:id="rId1"/>
  <headerFooter>
    <oddHeader>&amp;L&amp;G&amp;RPERSONALE</oddHeader>
    <oddFooter>&amp;LAarhus Universitet, AU i tal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f3a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2020-07-06T09:39:53Z</dcterms:created>
  <dcterms:modified xsi:type="dcterms:W3CDTF">2020-07-06T09:40:09Z</dcterms:modified>
</cp:coreProperties>
</file>